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aa\Desktop\IMA\"/>
    </mc:Choice>
  </mc:AlternateContent>
  <bookViews>
    <workbookView xWindow="0" yWindow="0" windowWidth="19200" windowHeight="7310" activeTab="2"/>
  </bookViews>
  <sheets>
    <sheet name="BUDGET" sheetId="14" r:id="rId1"/>
    <sheet name="SUIVI BUDGETAIRE" sheetId="15" r:id="rId2"/>
    <sheet name="JOURNAL DE TRANSACTION" sheetId="16" r:id="rId3"/>
    <sheet name="Master Data" sheetId="11" state="hidden" r:id="rId4"/>
  </sheets>
  <definedNames>
    <definedName name="Activities">'Master Data'!$C$5:$C$29</definedName>
    <definedName name="Location">#REF!</definedName>
    <definedName name="Staff_Alloc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14" l="1"/>
  <c r="G19" i="14" s="1"/>
  <c r="F20" i="14"/>
  <c r="G20" i="14"/>
  <c r="F21" i="14"/>
  <c r="G21" i="14" s="1"/>
  <c r="F22" i="14"/>
  <c r="G22" i="14" s="1"/>
  <c r="F25" i="14"/>
  <c r="G25" i="14"/>
  <c r="F26" i="14"/>
  <c r="G26" i="14" s="1"/>
  <c r="F29" i="14"/>
  <c r="G29" i="14" s="1"/>
  <c r="F30" i="14"/>
  <c r="F33" i="14"/>
  <c r="G33" i="14"/>
  <c r="F34" i="14"/>
  <c r="G34" i="14" s="1"/>
  <c r="F37" i="14"/>
  <c r="G37" i="14" s="1"/>
  <c r="F38" i="14"/>
  <c r="G38" i="14" s="1"/>
  <c r="F39" i="14"/>
  <c r="G39" i="14" s="1"/>
  <c r="F40" i="14"/>
  <c r="G40" i="14" s="1"/>
  <c r="F41" i="14"/>
  <c r="G41" i="14" s="1"/>
  <c r="F42" i="14"/>
  <c r="G42" i="14" s="1"/>
  <c r="F43" i="14"/>
  <c r="G43" i="14" s="1"/>
  <c r="F46" i="14"/>
  <c r="G46" i="14" s="1"/>
  <c r="F47" i="14"/>
  <c r="G47" i="14" s="1"/>
  <c r="F48" i="14"/>
  <c r="G48" i="14" s="1"/>
  <c r="F52" i="14"/>
  <c r="G52" i="14" s="1"/>
  <c r="F53" i="14"/>
  <c r="G53" i="14" s="1"/>
  <c r="F54" i="14"/>
  <c r="G54" i="14" s="1"/>
  <c r="F55" i="14"/>
  <c r="G55" i="14" s="1"/>
  <c r="F56" i="14"/>
  <c r="G56" i="14" s="1"/>
  <c r="F57" i="14"/>
  <c r="G57" i="14" s="1"/>
  <c r="F58" i="14"/>
  <c r="G58" i="14" s="1"/>
  <c r="F35" i="14" l="1"/>
  <c r="G35" i="14" s="1"/>
  <c r="F31" i="14"/>
  <c r="G31" i="14" s="1"/>
  <c r="F27" i="14"/>
  <c r="G27" i="14" s="1"/>
  <c r="F49" i="14"/>
  <c r="G49" i="14" s="1"/>
  <c r="F59" i="14"/>
  <c r="G59" i="14" s="1"/>
  <c r="F44" i="14"/>
  <c r="G44" i="14" s="1"/>
  <c r="G30" i="14"/>
  <c r="F23" i="14"/>
  <c r="G23" i="14" s="1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G147" i="16"/>
  <c r="F147" i="16"/>
  <c r="F60" i="14" l="1"/>
  <c r="G60" i="14" s="1"/>
  <c r="H17" i="16"/>
  <c r="H147" i="16" s="1"/>
  <c r="H52" i="15"/>
  <c r="H47" i="15"/>
  <c r="H38" i="15"/>
  <c r="H34" i="15"/>
  <c r="H62" i="15"/>
  <c r="I31" i="15"/>
  <c r="I35" i="15"/>
  <c r="I39" i="15"/>
  <c r="I54" i="15"/>
  <c r="H30" i="15"/>
  <c r="H26" i="15" l="1"/>
  <c r="H63" i="15" s="1"/>
  <c r="G61" i="15"/>
  <c r="G60" i="15"/>
  <c r="G59" i="15"/>
  <c r="G58" i="15"/>
  <c r="G57" i="15"/>
  <c r="G56" i="15"/>
  <c r="G55" i="15"/>
  <c r="G51" i="15"/>
  <c r="G50" i="15"/>
  <c r="G49" i="15"/>
  <c r="G46" i="15"/>
  <c r="G45" i="15"/>
  <c r="G44" i="15"/>
  <c r="G43" i="15"/>
  <c r="G42" i="15"/>
  <c r="G41" i="15"/>
  <c r="G40" i="15"/>
  <c r="G37" i="15"/>
  <c r="G36" i="15"/>
  <c r="G33" i="15"/>
  <c r="G32" i="15"/>
  <c r="G29" i="15"/>
  <c r="G28" i="15"/>
  <c r="G25" i="15"/>
  <c r="J25" i="15" s="1"/>
  <c r="G24" i="15"/>
  <c r="I24" i="15" s="1"/>
  <c r="G23" i="15"/>
  <c r="I23" i="15" s="1"/>
  <c r="G22" i="15"/>
  <c r="G26" i="15" l="1"/>
  <c r="G30" i="15"/>
  <c r="J28" i="15"/>
  <c r="I28" i="15"/>
  <c r="G38" i="15"/>
  <c r="J36" i="15"/>
  <c r="I36" i="15"/>
  <c r="J42" i="15"/>
  <c r="I42" i="15"/>
  <c r="J46" i="15"/>
  <c r="I46" i="15"/>
  <c r="I55" i="15"/>
  <c r="J55" i="15"/>
  <c r="I59" i="15"/>
  <c r="J59" i="15"/>
  <c r="I25" i="15"/>
  <c r="I22" i="15"/>
  <c r="J24" i="15"/>
  <c r="J29" i="15"/>
  <c r="I29" i="15"/>
  <c r="J37" i="15"/>
  <c r="I37" i="15"/>
  <c r="J43" i="15"/>
  <c r="I43" i="15"/>
  <c r="I49" i="15"/>
  <c r="G52" i="15"/>
  <c r="J49" i="15"/>
  <c r="G62" i="15"/>
  <c r="J56" i="15"/>
  <c r="I56" i="15"/>
  <c r="J60" i="15"/>
  <c r="I60" i="15"/>
  <c r="J22" i="15"/>
  <c r="J23" i="15"/>
  <c r="I32" i="15"/>
  <c r="G34" i="15"/>
  <c r="J32" i="15"/>
  <c r="I40" i="15"/>
  <c r="J40" i="15"/>
  <c r="I44" i="15"/>
  <c r="J44" i="15"/>
  <c r="J50" i="15"/>
  <c r="I50" i="15"/>
  <c r="J57" i="15"/>
  <c r="I57" i="15"/>
  <c r="J61" i="15"/>
  <c r="I61" i="15"/>
  <c r="J26" i="15"/>
  <c r="I33" i="15"/>
  <c r="J33" i="15"/>
  <c r="G47" i="15"/>
  <c r="J41" i="15"/>
  <c r="I41" i="15"/>
  <c r="J45" i="15"/>
  <c r="I45" i="15"/>
  <c r="J51" i="15"/>
  <c r="I51" i="15"/>
  <c r="I58" i="15"/>
  <c r="J58" i="15"/>
  <c r="I62" i="15" l="1"/>
  <c r="J62" i="15"/>
  <c r="I34" i="15"/>
  <c r="J34" i="15"/>
  <c r="J47" i="15"/>
  <c r="I47" i="15"/>
  <c r="J52" i="15"/>
  <c r="I52" i="15"/>
  <c r="I30" i="15"/>
  <c r="J30" i="15"/>
  <c r="I38" i="15"/>
  <c r="J38" i="15"/>
  <c r="G63" i="15"/>
  <c r="I26" i="15"/>
  <c r="I63" i="15" l="1"/>
  <c r="J63" i="15"/>
</calcChain>
</file>

<file path=xl/sharedStrings.xml><?xml version="1.0" encoding="utf-8"?>
<sst xmlns="http://schemas.openxmlformats.org/spreadsheetml/2006/main" count="697" uniqueCount="295">
  <si>
    <t>Activité 1</t>
  </si>
  <si>
    <t>Activité 2</t>
  </si>
  <si>
    <t>Activité 3</t>
  </si>
  <si>
    <t>Activité 4</t>
  </si>
  <si>
    <t>Activité 5</t>
  </si>
  <si>
    <t>Activité 6</t>
  </si>
  <si>
    <t>Activité 7</t>
  </si>
  <si>
    <t>Désignation</t>
  </si>
  <si>
    <t>Quantité</t>
  </si>
  <si>
    <t>Unité</t>
  </si>
  <si>
    <t>Fréquence</t>
  </si>
  <si>
    <t>Coût Unitaire</t>
  </si>
  <si>
    <t>Coût Total</t>
  </si>
  <si>
    <t>personnes</t>
  </si>
  <si>
    <t>Sous total</t>
  </si>
  <si>
    <t>Activité 8</t>
  </si>
  <si>
    <t>Activité 9</t>
  </si>
  <si>
    <t>Activité 10</t>
  </si>
  <si>
    <t>Activité 11</t>
  </si>
  <si>
    <t>Activité 12</t>
  </si>
  <si>
    <t>Activité 13</t>
  </si>
  <si>
    <t>Activité 14</t>
  </si>
  <si>
    <t>Activité 15</t>
  </si>
  <si>
    <t>Activité 16</t>
  </si>
  <si>
    <t>Activité 17</t>
  </si>
  <si>
    <t>Activité 18</t>
  </si>
  <si>
    <t>Activité 19</t>
  </si>
  <si>
    <t>Activité 20</t>
  </si>
  <si>
    <t>Activité 21</t>
  </si>
  <si>
    <t>Activité 22</t>
  </si>
  <si>
    <t>Activité 23</t>
  </si>
  <si>
    <t>Activité 24</t>
  </si>
  <si>
    <t>Activité 25</t>
  </si>
  <si>
    <t>Personne</t>
  </si>
  <si>
    <t>Contribution De SALICON ONG</t>
  </si>
  <si>
    <t>Consultation médicale</t>
  </si>
  <si>
    <t>Sensibilisation sur la CPN</t>
  </si>
  <si>
    <t>Examens</t>
  </si>
  <si>
    <t>Achats médicaments</t>
  </si>
  <si>
    <t>Cartons</t>
  </si>
  <si>
    <t>Personnes</t>
  </si>
  <si>
    <t>Activité 1: Consultantion prénatale/ CPN</t>
  </si>
  <si>
    <t>Activité 2 : Activité des nutritions des enfants</t>
  </si>
  <si>
    <t>cout produit alimentaire suplément&amp; vitamine</t>
  </si>
  <si>
    <t>Ateliers de sensibilisation sur la nitrition</t>
  </si>
  <si>
    <t>Activité 3 : logistique&amp; Transport</t>
  </si>
  <si>
    <t>Location vehicule LANDE CRUSEUR</t>
  </si>
  <si>
    <t>Transport médicament vers zone de santé BAMBU-PINGA</t>
  </si>
  <si>
    <t>Vehicules</t>
  </si>
  <si>
    <t>Transporteurs</t>
  </si>
  <si>
    <t>Activité 4 : Formation du personnel Médical</t>
  </si>
  <si>
    <t>Formation des foramateurs médicales</t>
  </si>
  <si>
    <t>formation du personnels médicales</t>
  </si>
  <si>
    <t>Activité 5 : Communication et Sensibilisation</t>
  </si>
  <si>
    <t>Sensibilisation à la radion communautaire</t>
  </si>
  <si>
    <t>Achats  affiche</t>
  </si>
  <si>
    <t>Achats bronchire</t>
  </si>
  <si>
    <t>Achats Dépliant</t>
  </si>
  <si>
    <t>Impression T-shirt</t>
  </si>
  <si>
    <t>Achat chapeau</t>
  </si>
  <si>
    <t>Achat  méga phone</t>
  </si>
  <si>
    <t>Pieces</t>
  </si>
  <si>
    <t>Activité 6 : Suivi et Evaluation</t>
  </si>
  <si>
    <t>Collecte des données par les enqueteurs</t>
  </si>
  <si>
    <t>Visite et cartographie des zones des activités sur terrain</t>
  </si>
  <si>
    <t>Rapport d'élaboration</t>
  </si>
  <si>
    <t>Equipement</t>
  </si>
  <si>
    <t>Activité 7: Frais admnistratifs</t>
  </si>
  <si>
    <t>Charges du Personnels</t>
  </si>
  <si>
    <t>Chef du Projet</t>
  </si>
  <si>
    <t>Suivi et evaluation</t>
  </si>
  <si>
    <t>Admn&amp;Fin</t>
  </si>
  <si>
    <t>Logistique</t>
  </si>
  <si>
    <t>Relai Communautaire PINGA&amp; BAMBU</t>
  </si>
  <si>
    <t>Secretairte Caissiere</t>
  </si>
  <si>
    <t>Prises en charges du personnels médicaux</t>
  </si>
  <si>
    <t>PREVISION</t>
  </si>
  <si>
    <t>REALISATION</t>
  </si>
  <si>
    <t>ECART</t>
  </si>
  <si>
    <t>TAUX EXECUTION</t>
  </si>
  <si>
    <t>TOTOL GENEAL DU BUDGET</t>
  </si>
  <si>
    <t>CODE</t>
  </si>
  <si>
    <t>C.1</t>
  </si>
  <si>
    <t>C.1.2</t>
  </si>
  <si>
    <t>C.1.3</t>
  </si>
  <si>
    <t>C.1.4</t>
  </si>
  <si>
    <t>C.1.1</t>
  </si>
  <si>
    <t>C.2</t>
  </si>
  <si>
    <t>C.2.1</t>
  </si>
  <si>
    <t>C.2.2</t>
  </si>
  <si>
    <t>C.3</t>
  </si>
  <si>
    <t>C.3.1</t>
  </si>
  <si>
    <t>C.3.2</t>
  </si>
  <si>
    <t>C.4</t>
  </si>
  <si>
    <t>C.4.1</t>
  </si>
  <si>
    <t>C.4.2</t>
  </si>
  <si>
    <t>C.5</t>
  </si>
  <si>
    <t>C.5.1</t>
  </si>
  <si>
    <t>C.5.2</t>
  </si>
  <si>
    <t>C.5.3</t>
  </si>
  <si>
    <t>C.5.4</t>
  </si>
  <si>
    <t>C.5.5</t>
  </si>
  <si>
    <t>C.5.6</t>
  </si>
  <si>
    <t>C.5.7</t>
  </si>
  <si>
    <t>C.6</t>
  </si>
  <si>
    <t>C.6.1</t>
  </si>
  <si>
    <t>C.6.2</t>
  </si>
  <si>
    <t>C.6.3</t>
  </si>
  <si>
    <t>C.7</t>
  </si>
  <si>
    <t>C.7.1</t>
  </si>
  <si>
    <t>C.7.2</t>
  </si>
  <si>
    <t>C.7.3</t>
  </si>
  <si>
    <t>C.7.4</t>
  </si>
  <si>
    <t>C.7.5</t>
  </si>
  <si>
    <t>C.7.6</t>
  </si>
  <si>
    <t>C.7.7</t>
  </si>
  <si>
    <t>N°</t>
  </si>
  <si>
    <t>Date</t>
  </si>
  <si>
    <t>Description du dépense</t>
  </si>
  <si>
    <t xml:space="preserve">Debit </t>
  </si>
  <si>
    <t>Crédt</t>
  </si>
  <si>
    <t>Solde</t>
  </si>
  <si>
    <t>Code budgetaire</t>
  </si>
  <si>
    <t>Fact043</t>
  </si>
  <si>
    <t>Fact243</t>
  </si>
  <si>
    <t>Fact245</t>
  </si>
  <si>
    <t>Fact246</t>
  </si>
  <si>
    <t>Fact045</t>
  </si>
  <si>
    <t>Achat médicament</t>
  </si>
  <si>
    <t>Fact247</t>
  </si>
  <si>
    <t>Fact248</t>
  </si>
  <si>
    <t>Fact249</t>
  </si>
  <si>
    <t>Fact250</t>
  </si>
  <si>
    <t>Fact251</t>
  </si>
  <si>
    <t>Fact252</t>
  </si>
  <si>
    <t>Fact253</t>
  </si>
  <si>
    <t>Fact254</t>
  </si>
  <si>
    <t>Règlement facture pour l'Examen</t>
  </si>
  <si>
    <t>Liste de présence01</t>
  </si>
  <si>
    <t>Liste de présence02</t>
  </si>
  <si>
    <t>Liste de présence03</t>
  </si>
  <si>
    <t>Liste de présence04</t>
  </si>
  <si>
    <t>Liste de présence05</t>
  </si>
  <si>
    <t>Liste de présence06</t>
  </si>
  <si>
    <t>Liste de présence07</t>
  </si>
  <si>
    <t>Paiementau participant sensibilisation CPN</t>
  </si>
  <si>
    <t>Liste de présence08</t>
  </si>
  <si>
    <t>Fact0012</t>
  </si>
  <si>
    <t>Achat Supplement alimentaire panplie</t>
  </si>
  <si>
    <t>Paiement au participant alelier de sensib nitrition</t>
  </si>
  <si>
    <t>liste de présence</t>
  </si>
  <si>
    <t>contrat de location 001</t>
  </si>
  <si>
    <t>Paiement frais de location vehicule</t>
  </si>
  <si>
    <t>contrat de location 002</t>
  </si>
  <si>
    <t>contrat de location 003</t>
  </si>
  <si>
    <t>contrat de location 004</t>
  </si>
  <si>
    <t>contrat de location 005</t>
  </si>
  <si>
    <t>Preuve de paiement</t>
  </si>
  <si>
    <t>Bon de paiement 001</t>
  </si>
  <si>
    <t>Bon de paiement 002</t>
  </si>
  <si>
    <t>Paiement frais de Transporrt</t>
  </si>
  <si>
    <t>Liste de presence09</t>
  </si>
  <si>
    <t>Liste de presence10</t>
  </si>
  <si>
    <t>Liste de presence11</t>
  </si>
  <si>
    <t>Liste de presence12</t>
  </si>
  <si>
    <t>Paiement pour la formateurs  médicale</t>
  </si>
  <si>
    <t>Liste de presence13</t>
  </si>
  <si>
    <t>Liste de presence14</t>
  </si>
  <si>
    <t>Liste de presence15</t>
  </si>
  <si>
    <t>Liste de presence16</t>
  </si>
  <si>
    <t>Liste de presence17</t>
  </si>
  <si>
    <t>Liste de presence18</t>
  </si>
  <si>
    <t>Liste de presence19</t>
  </si>
  <si>
    <t>Liste de presence20</t>
  </si>
  <si>
    <t>Liste de presence21</t>
  </si>
  <si>
    <t>Liste de presence22</t>
  </si>
  <si>
    <t>Liste de presence23</t>
  </si>
  <si>
    <t>Liste de presence24</t>
  </si>
  <si>
    <t>Liste de presence25</t>
  </si>
  <si>
    <t>Liste de presence26</t>
  </si>
  <si>
    <t>Liste de presence27</t>
  </si>
  <si>
    <t>Liste de presence28</t>
  </si>
  <si>
    <t>Paiement pour la formation du personnl médical</t>
  </si>
  <si>
    <t>Paiement pour realai communautaire</t>
  </si>
  <si>
    <t>fact422</t>
  </si>
  <si>
    <t>fact429</t>
  </si>
  <si>
    <t>fact824</t>
  </si>
  <si>
    <t>fact10</t>
  </si>
  <si>
    <t>fact370</t>
  </si>
  <si>
    <t>fact21</t>
  </si>
  <si>
    <t>Paiement salaire Chef du Projet</t>
  </si>
  <si>
    <t>paiement salaireSuivi et evaluation</t>
  </si>
  <si>
    <t>paiement qAdmn&amp;Fin</t>
  </si>
  <si>
    <t>Fiche de paie 001</t>
  </si>
  <si>
    <t>Fiche de paie 002</t>
  </si>
  <si>
    <t>Fiche de paie 003</t>
  </si>
  <si>
    <t>Fiche de paie 004</t>
  </si>
  <si>
    <t>Fiche de paie 005</t>
  </si>
  <si>
    <t>Fiche de paie 006</t>
  </si>
  <si>
    <t>Fiche de paie 007</t>
  </si>
  <si>
    <t>30//04/2024</t>
  </si>
  <si>
    <t>30//04/2025</t>
  </si>
  <si>
    <t>30//04/2026</t>
  </si>
  <si>
    <t>30//04/2027</t>
  </si>
  <si>
    <t>30//04/2028</t>
  </si>
  <si>
    <t>30//04/2029</t>
  </si>
  <si>
    <t>30//04/2030</t>
  </si>
  <si>
    <t>Fiche de paie 008</t>
  </si>
  <si>
    <t>Fiche de paie 009</t>
  </si>
  <si>
    <t>Fiche de paie 010</t>
  </si>
  <si>
    <t>Fiche de paie 011</t>
  </si>
  <si>
    <t>Fiche de paie 012</t>
  </si>
  <si>
    <t>Fiche de paie 013</t>
  </si>
  <si>
    <t>Fiche de paie 014</t>
  </si>
  <si>
    <t>Fiche de paie 015</t>
  </si>
  <si>
    <t>Fiche de paie 016</t>
  </si>
  <si>
    <t>Fiche de paie 017</t>
  </si>
  <si>
    <t>Fiche de paie 018</t>
  </si>
  <si>
    <t>Fiche de paie 019</t>
  </si>
  <si>
    <t>Fiche de paie 020</t>
  </si>
  <si>
    <t>Fiche de paie 021</t>
  </si>
  <si>
    <t>30//05/2024</t>
  </si>
  <si>
    <t>30//05/2025</t>
  </si>
  <si>
    <t>30//05/2026</t>
  </si>
  <si>
    <t>30//05/2027</t>
  </si>
  <si>
    <t>30//05/2028</t>
  </si>
  <si>
    <t>30//05/2029</t>
  </si>
  <si>
    <t>30//05/2030</t>
  </si>
  <si>
    <t>Fiche de paie 026</t>
  </si>
  <si>
    <t>Fiche de paie 027</t>
  </si>
  <si>
    <t>Fiche de paie 028</t>
  </si>
  <si>
    <t>Fiche de paie 029</t>
  </si>
  <si>
    <t>Fiche de paie 030</t>
  </si>
  <si>
    <t>Fiche de paie 031</t>
  </si>
  <si>
    <t>Fiche de paie 032</t>
  </si>
  <si>
    <t>28//06/2024</t>
  </si>
  <si>
    <t>28//06/2025</t>
  </si>
  <si>
    <t>28//06/2026</t>
  </si>
  <si>
    <t>28//06/2027</t>
  </si>
  <si>
    <t>28//06/2028</t>
  </si>
  <si>
    <t>28//06/2029</t>
  </si>
  <si>
    <t>28//06/2030</t>
  </si>
  <si>
    <t>30//07/2024</t>
  </si>
  <si>
    <t>30//07/2025</t>
  </si>
  <si>
    <t>30//07/2026</t>
  </si>
  <si>
    <t>30//07/2027</t>
  </si>
  <si>
    <t>30//07/2028</t>
  </si>
  <si>
    <t>30//07/2029</t>
  </si>
  <si>
    <t>30//07/2030</t>
  </si>
  <si>
    <t>Fiche de paie 033</t>
  </si>
  <si>
    <t>Fiche de paie 034</t>
  </si>
  <si>
    <t>Fiche de paie 035</t>
  </si>
  <si>
    <t>Fiche de paie 036</t>
  </si>
  <si>
    <t>Fiche de paie 037</t>
  </si>
  <si>
    <t>Fiche de paie 038</t>
  </si>
  <si>
    <t>Fiche de paie 039</t>
  </si>
  <si>
    <t>Fiche de paie 040</t>
  </si>
  <si>
    <t>Fiche de paie 041</t>
  </si>
  <si>
    <t>Fiche de paie 042</t>
  </si>
  <si>
    <t>Fiche de paie 043</t>
  </si>
  <si>
    <t>Fiche de paie 044</t>
  </si>
  <si>
    <t>Fiche de paie 045</t>
  </si>
  <si>
    <t>Fiche de paie 046</t>
  </si>
  <si>
    <t>29//08/2024</t>
  </si>
  <si>
    <t>Fiche de paie 047</t>
  </si>
  <si>
    <t>Fiche de paie 048</t>
  </si>
  <si>
    <t>Fiche de paie 049</t>
  </si>
  <si>
    <t>Fiche de paie 050</t>
  </si>
  <si>
    <t>Fiche de paie 051</t>
  </si>
  <si>
    <t>Fiche de paie 052</t>
  </si>
  <si>
    <t>Fiche de paie 053</t>
  </si>
  <si>
    <t>30//09/2024</t>
  </si>
  <si>
    <t>Liste de présence30</t>
  </si>
  <si>
    <t>Fact076</t>
  </si>
  <si>
    <t>Fact046</t>
  </si>
  <si>
    <t>28//12/2024</t>
  </si>
  <si>
    <t>30//11/2024</t>
  </si>
  <si>
    <t>30//10/2024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</si>
  <si>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</si>
  <si>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Dépenses engagées</t>
  </si>
  <si>
    <t>JOURNAL DES OPERATIONS  FINANCIERES DU PROJET SANTE A TOUS- NORD KIVU</t>
  </si>
  <si>
    <t xml:space="preserve">Titre du Projet : </t>
  </si>
  <si>
    <t xml:space="preserve">E-mail : contact@saliconrdc.org </t>
  </si>
  <si>
    <t>Téléphone : +243994259677, +243824788595</t>
  </si>
  <si>
    <r>
      <t xml:space="preserve">Financé par : </t>
    </r>
    <r>
      <rPr>
        <b/>
        <sz val="10"/>
        <rFont val="Arial"/>
        <family val="2"/>
      </rPr>
      <t>Environmental and Peace Network in Africa (EPENA)</t>
    </r>
  </si>
  <si>
    <t>Durée du projet : Mars à Décembre 2024</t>
  </si>
  <si>
    <t>Lieu : Territoire de Masisi et Rutshuru (Zone de santé de Pinga et Bambo)</t>
  </si>
  <si>
    <t>N° Réf. : SALICON-EPENA/PROJ-SAT/2024.</t>
  </si>
  <si>
    <r>
      <rPr>
        <b/>
        <sz val="14"/>
        <rFont val="Bodoni MT Black"/>
        <family val="1"/>
      </rPr>
      <t>SUIVI BUDGETAIRE</t>
    </r>
    <r>
      <rPr>
        <b/>
        <sz val="10"/>
        <rFont val="Bodoni MT Black"/>
        <family val="1"/>
      </rPr>
      <t xml:space="preserve">  </t>
    </r>
  </si>
  <si>
    <r>
      <t xml:space="preserve">Financé par : </t>
    </r>
    <r>
      <rPr>
        <b/>
        <sz val="10"/>
        <rFont val="Times New Roman"/>
        <family val="1"/>
      </rPr>
      <t>Environmental and Peace Network in Africa (EPENA)</t>
    </r>
  </si>
  <si>
    <t>BUDGET</t>
  </si>
  <si>
    <t>EPENA</t>
  </si>
  <si>
    <t>Paiement de la consultation medicale</t>
  </si>
  <si>
    <t>paiement Admn&amp;Fin</t>
  </si>
  <si>
    <t>Relai Communautaire PINGA&amp; BAMBO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</si>
</sst>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_-[$$-409]* #,##0.00_ ;_-[$$-409]* \-#,##0.00\ ;_-[$$-409]* &quot;-&quot;??_ ;_-@_ "/>
    <numFmt numFmtId="167" formatCode="_(&quot;$&quot;* #,##0_);_(&quot;$&quot;* \(#,##0\);_(&quot;$&quot;* &quot;-&quot;??_);_(@_)"/>
    <numFmt numFmtId="168" formatCode="_-[$$-409]* #,##0_ ;_-[$$-409]* \-#,##0\ ;_-[$$-409]* &quot;-&quot;??_ ;_-@_ "/>
    <numFmt numFmtId="169" formatCode="#,##0_ ;\-#,##0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</font>
    <font>
      <b/>
      <sz val="10"/>
      <color rgb="FF000000"/>
      <name val="Times New Roman"/>
      <family val="1"/>
    </font>
    <font>
      <sz val="14"/>
      <name val="Arial"/>
      <family val="2"/>
    </font>
    <font>
      <b/>
      <sz val="10"/>
      <name val="Arial"/>
      <family val="2"/>
    </font>
    <font>
      <b/>
      <sz val="10"/>
      <name val="Bodoni MT Black"/>
      <family val="1"/>
    </font>
    <font>
      <b/>
      <sz val="14"/>
      <name val="Bodoni MT Black"/>
      <family val="1"/>
    </font>
    <font>
      <b/>
      <sz val="1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9" fontId="15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167" fontId="0" fillId="0" borderId="0" xfId="0" applyNumberFormat="1" applyAlignment="1">
      <alignment wrapText="1"/>
    </xf>
    <xf numFmtId="166" fontId="0" fillId="0" borderId="0" xfId="0" applyNumberFormat="1"/>
    <xf numFmtId="43" fontId="0" fillId="0" borderId="0" xfId="0" applyNumberFormat="1"/>
    <xf numFmtId="0" fontId="0" fillId="2" borderId="0" xfId="0" applyFill="1"/>
    <xf numFmtId="0" fontId="4" fillId="6" borderId="4" xfId="0" applyFont="1" applyFill="1" applyBorder="1" applyAlignment="1">
      <alignment horizontal="center" vertical="center" wrapText="1"/>
    </xf>
    <xf numFmtId="167" fontId="3" fillId="4" borderId="4" xfId="0" applyNumberFormat="1" applyFont="1" applyFill="1" applyBorder="1" applyAlignment="1">
      <alignment horizontal="center" vertical="center" wrapText="1"/>
    </xf>
    <xf numFmtId="167" fontId="14" fillId="5" borderId="4" xfId="0" applyNumberFormat="1" applyFont="1" applyFill="1" applyBorder="1" applyAlignment="1">
      <alignment horizontal="center" vertical="center" wrapText="1"/>
    </xf>
    <xf numFmtId="168" fontId="7" fillId="0" borderId="4" xfId="0" applyNumberFormat="1" applyFont="1" applyBorder="1" applyAlignment="1">
      <alignment vertical="top" wrapText="1"/>
    </xf>
    <xf numFmtId="168" fontId="3" fillId="4" borderId="4" xfId="0" applyNumberFormat="1" applyFont="1" applyFill="1" applyBorder="1" applyAlignment="1">
      <alignment vertical="top" wrapText="1"/>
    </xf>
    <xf numFmtId="168" fontId="11" fillId="5" borderId="4" xfId="0" applyNumberFormat="1" applyFont="1" applyFill="1" applyBorder="1" applyAlignment="1">
      <alignment vertical="center" wrapText="1"/>
    </xf>
    <xf numFmtId="168" fontId="10" fillId="0" borderId="4" xfId="0" applyNumberFormat="1" applyFont="1" applyBorder="1" applyAlignment="1">
      <alignment vertical="top" wrapText="1"/>
    </xf>
    <xf numFmtId="168" fontId="6" fillId="0" borderId="4" xfId="0" applyNumberFormat="1" applyFont="1" applyBorder="1" applyAlignment="1">
      <alignment vertical="top"/>
    </xf>
    <xf numFmtId="168" fontId="8" fillId="0" borderId="4" xfId="0" applyNumberFormat="1" applyFont="1" applyBorder="1" applyAlignment="1">
      <alignment vertical="top"/>
    </xf>
    <xf numFmtId="168" fontId="12" fillId="0" borderId="4" xfId="0" applyNumberFormat="1" applyFont="1" applyBorder="1" applyAlignment="1">
      <alignment vertical="top"/>
    </xf>
    <xf numFmtId="168" fontId="13" fillId="0" borderId="4" xfId="0" applyNumberFormat="1" applyFont="1" applyBorder="1" applyAlignment="1">
      <alignment vertical="top"/>
    </xf>
    <xf numFmtId="168" fontId="6" fillId="0" borderId="4" xfId="0" applyNumberFormat="1" applyFont="1" applyBorder="1" applyAlignment="1">
      <alignment vertical="top" wrapText="1"/>
    </xf>
    <xf numFmtId="168" fontId="7" fillId="7" borderId="4" xfId="0" applyNumberFormat="1" applyFont="1" applyFill="1" applyBorder="1" applyAlignment="1">
      <alignment vertical="top" wrapText="1"/>
    </xf>
    <xf numFmtId="169" fontId="7" fillId="0" borderId="4" xfId="0" applyNumberFormat="1" applyFont="1" applyBorder="1" applyAlignment="1">
      <alignment vertical="top" wrapText="1"/>
    </xf>
    <xf numFmtId="169" fontId="9" fillId="0" borderId="4" xfId="0" applyNumberFormat="1" applyFont="1" applyBorder="1" applyAlignment="1">
      <alignment vertical="top" wrapText="1"/>
    </xf>
    <xf numFmtId="169" fontId="6" fillId="0" borderId="4" xfId="0" applyNumberFormat="1" applyFont="1" applyBorder="1" applyAlignment="1">
      <alignment vertical="top"/>
    </xf>
    <xf numFmtId="169" fontId="6" fillId="0" borderId="4" xfId="0" applyNumberFormat="1" applyFont="1" applyBorder="1" applyAlignment="1">
      <alignment vertical="top" wrapText="1"/>
    </xf>
    <xf numFmtId="166" fontId="11" fillId="5" borderId="4" xfId="0" applyNumberFormat="1" applyFont="1" applyFill="1" applyBorder="1" applyAlignment="1">
      <alignment vertical="center" wrapText="1"/>
    </xf>
    <xf numFmtId="168" fontId="5" fillId="0" borderId="4" xfId="0" applyNumberFormat="1" applyFont="1" applyBorder="1" applyAlignment="1">
      <alignment vertical="top"/>
    </xf>
    <xf numFmtId="168" fontId="6" fillId="8" borderId="4" xfId="0" applyNumberFormat="1" applyFont="1" applyFill="1" applyBorder="1" applyAlignment="1">
      <alignment vertical="top" wrapText="1"/>
    </xf>
    <xf numFmtId="168" fontId="0" fillId="0" borderId="4" xfId="0" applyNumberFormat="1" applyBorder="1" applyAlignment="1"/>
    <xf numFmtId="168" fontId="13" fillId="7" borderId="4" xfId="0" applyNumberFormat="1" applyFont="1" applyFill="1" applyBorder="1" applyAlignment="1">
      <alignment vertical="top"/>
    </xf>
    <xf numFmtId="168" fontId="3" fillId="2" borderId="4" xfId="0" applyNumberFormat="1" applyFont="1" applyFill="1" applyBorder="1" applyAlignment="1">
      <alignment vertical="top" wrapText="1"/>
    </xf>
    <xf numFmtId="168" fontId="11" fillId="2" borderId="4" xfId="0" applyNumberFormat="1" applyFont="1" applyFill="1" applyBorder="1" applyAlignment="1">
      <alignment vertical="center" wrapText="1"/>
    </xf>
    <xf numFmtId="168" fontId="3" fillId="3" borderId="4" xfId="0" applyNumberFormat="1" applyFont="1" applyFill="1" applyBorder="1" applyAlignment="1">
      <alignment vertical="top" wrapText="1"/>
    </xf>
    <xf numFmtId="167" fontId="3" fillId="4" borderId="7" xfId="0" applyNumberFormat="1" applyFont="1" applyFill="1" applyBorder="1" applyAlignment="1">
      <alignment horizontal="center" vertical="center" wrapText="1"/>
    </xf>
    <xf numFmtId="167" fontId="14" fillId="5" borderId="7" xfId="0" applyNumberFormat="1" applyFont="1" applyFill="1" applyBorder="1" applyAlignment="1">
      <alignment horizontal="center" vertical="center" wrapText="1"/>
    </xf>
    <xf numFmtId="0" fontId="0" fillId="0" borderId="4" xfId="0" applyBorder="1"/>
    <xf numFmtId="168" fontId="9" fillId="2" borderId="4" xfId="0" applyNumberFormat="1" applyFont="1" applyFill="1" applyBorder="1" applyAlignment="1">
      <alignment vertical="top" wrapText="1"/>
    </xf>
    <xf numFmtId="9" fontId="0" fillId="2" borderId="4" xfId="5" applyFont="1" applyFill="1" applyBorder="1"/>
    <xf numFmtId="168" fontId="16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wrapText="1"/>
    </xf>
    <xf numFmtId="9" fontId="0" fillId="0" borderId="4" xfId="5" applyFont="1" applyBorder="1"/>
    <xf numFmtId="9" fontId="2" fillId="2" borderId="4" xfId="5" applyFont="1" applyFill="1" applyBorder="1"/>
    <xf numFmtId="0" fontId="4" fillId="10" borderId="6" xfId="0" applyFont="1" applyFill="1" applyBorder="1" applyAlignment="1">
      <alignment horizontal="center" vertical="center" wrapText="1"/>
    </xf>
    <xf numFmtId="168" fontId="10" fillId="7" borderId="4" xfId="0" applyNumberFormat="1" applyFont="1" applyFill="1" applyBorder="1" applyAlignment="1">
      <alignment vertical="top" wrapText="1"/>
    </xf>
    <xf numFmtId="0" fontId="17" fillId="0" borderId="0" xfId="0" applyFont="1"/>
    <xf numFmtId="0" fontId="18" fillId="0" borderId="0" xfId="0" applyFont="1"/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0" borderId="0" xfId="0" applyFont="1" applyAlignment="1">
      <alignment wrapText="1"/>
    </xf>
    <xf numFmtId="166" fontId="6" fillId="0" borderId="4" xfId="0" applyNumberFormat="1" applyFont="1" applyBorder="1" applyAlignment="1">
      <alignment vertical="top"/>
    </xf>
    <xf numFmtId="166" fontId="6" fillId="0" borderId="4" xfId="0" applyNumberFormat="1" applyFont="1" applyBorder="1" applyAlignment="1">
      <alignment vertical="top" wrapText="1"/>
    </xf>
    <xf numFmtId="166" fontId="9" fillId="2" borderId="4" xfId="0" applyNumberFormat="1" applyFont="1" applyFill="1" applyBorder="1" applyAlignment="1">
      <alignment vertical="top" wrapText="1"/>
    </xf>
    <xf numFmtId="168" fontId="6" fillId="0" borderId="7" xfId="0" applyNumberFormat="1" applyFont="1" applyBorder="1" applyAlignment="1">
      <alignment vertical="top" wrapText="1"/>
    </xf>
    <xf numFmtId="168" fontId="0" fillId="7" borderId="4" xfId="0" applyNumberFormat="1" applyFill="1" applyBorder="1"/>
    <xf numFmtId="168" fontId="3" fillId="2" borderId="1" xfId="0" applyNumberFormat="1" applyFont="1" applyFill="1" applyBorder="1" applyAlignment="1">
      <alignment horizontal="center" vertical="top" wrapText="1"/>
    </xf>
    <xf numFmtId="168" fontId="3" fillId="2" borderId="2" xfId="0" applyNumberFormat="1" applyFont="1" applyFill="1" applyBorder="1" applyAlignment="1">
      <alignment horizontal="center" vertical="top" wrapText="1"/>
    </xf>
    <xf numFmtId="168" fontId="3" fillId="2" borderId="3" xfId="0" applyNumberFormat="1" applyFont="1" applyFill="1" applyBorder="1" applyAlignment="1">
      <alignment horizontal="center" vertical="top" wrapText="1"/>
    </xf>
    <xf numFmtId="0" fontId="2" fillId="0" borderId="0" xfId="0" applyFont="1"/>
    <xf numFmtId="0" fontId="19" fillId="0" borderId="5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6" fillId="0" borderId="0" xfId="0" applyFont="1" applyAlignment="1"/>
    <xf numFmtId="0" fontId="6" fillId="0" borderId="0" xfId="0" applyFont="1"/>
    <xf numFmtId="0" fontId="12" fillId="0" borderId="0" xfId="0" applyFont="1" applyAlignment="1">
      <alignment wrapText="1"/>
    </xf>
    <xf numFmtId="0" fontId="6" fillId="0" borderId="4" xfId="0" applyFont="1" applyBorder="1"/>
    <xf numFmtId="14" fontId="6" fillId="0" borderId="4" xfId="0" applyNumberFormat="1" applyFont="1" applyBorder="1"/>
    <xf numFmtId="166" fontId="6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/>
    <xf numFmtId="14" fontId="6" fillId="0" borderId="0" xfId="0" applyNumberFormat="1" applyFont="1"/>
    <xf numFmtId="0" fontId="6" fillId="0" borderId="6" xfId="0" applyFont="1" applyFill="1" applyBorder="1"/>
    <xf numFmtId="166" fontId="6" fillId="0" borderId="4" xfId="0" applyNumberFormat="1" applyFont="1" applyBorder="1" applyAlignment="1"/>
    <xf numFmtId="0" fontId="6" fillId="0" borderId="7" xfId="0" applyFont="1" applyBorder="1"/>
    <xf numFmtId="166" fontId="6" fillId="0" borderId="7" xfId="0" applyNumberFormat="1" applyFont="1" applyBorder="1" applyAlignment="1"/>
    <xf numFmtId="166" fontId="6" fillId="0" borderId="7" xfId="0" applyNumberFormat="1" applyFont="1" applyBorder="1"/>
    <xf numFmtId="0" fontId="6" fillId="0" borderId="4" xfId="0" applyFont="1" applyFill="1" applyBorder="1"/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166" fontId="21" fillId="5" borderId="4" xfId="0" applyNumberFormat="1" applyFont="1" applyFill="1" applyBorder="1" applyAlignment="1">
      <alignment horizontal="center" vertical="center"/>
    </xf>
    <xf numFmtId="0" fontId="13" fillId="0" borderId="5" xfId="0" applyFont="1" applyBorder="1" applyAlignment="1"/>
    <xf numFmtId="168" fontId="0" fillId="7" borderId="1" xfId="0" applyNumberFormat="1" applyFill="1" applyBorder="1"/>
    <xf numFmtId="168" fontId="0" fillId="7" borderId="2" xfId="0" applyNumberFormat="1" applyFill="1" applyBorder="1"/>
    <xf numFmtId="168" fontId="0" fillId="7" borderId="3" xfId="0" applyNumberFormat="1" applyFill="1" applyBorder="1"/>
    <xf numFmtId="168" fontId="3" fillId="3" borderId="1" xfId="0" applyNumberFormat="1" applyFont="1" applyFill="1" applyBorder="1" applyAlignment="1">
      <alignment horizontal="left" vertical="top" wrapText="1"/>
    </xf>
    <xf numFmtId="168" fontId="3" fillId="3" borderId="2" xfId="0" applyNumberFormat="1" applyFont="1" applyFill="1" applyBorder="1" applyAlignment="1">
      <alignment horizontal="left" vertical="top" wrapText="1"/>
    </xf>
    <xf numFmtId="168" fontId="3" fillId="3" borderId="3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5" fillId="9" borderId="4" xfId="0" applyFont="1" applyFill="1" applyBorder="1" applyAlignment="1">
      <alignment horizontal="center" vertical="center" wrapText="1"/>
    </xf>
    <xf numFmtId="0" fontId="6" fillId="5" borderId="4" xfId="0" applyFont="1" applyFill="1" applyBorder="1"/>
  </cellXfs>
  <cellStyles count="6">
    <cellStyle name="Comma 2" xfId="2"/>
    <cellStyle name="Comma_Sheet1" xfId="1"/>
    <cellStyle name="Normal" xfId="0" builtinId="0"/>
    <cellStyle name="Normal 2" xfId="3"/>
    <cellStyle name="Normal 3" xfId="4"/>
    <cellStyle name="Pourcentage" xfId="5" builtinId="5"/>
  </cellStyles>
  <dxfs count="0"/>
  <tableStyles count="0" defaultTableStyle="TableStyleMedium9" defaultPivotStyle="PivotStyleLight16"/>
  <colors>
    <mruColors>
      <color rgb="FFCCFFCC"/>
      <color rgb="FFCCFF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52917</xdr:rowOff>
    </xdr:from>
    <xdr:to>
      <xdr:col>1</xdr:col>
      <xdr:colOff>657225</xdr:colOff>
      <xdr:row>6</xdr:row>
      <xdr:rowOff>31658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17"/>
          <a:ext cx="1847850" cy="964314"/>
        </a:xfrm>
        <a:prstGeom prst="rect">
          <a:avLst/>
        </a:prstGeom>
      </xdr:spPr>
    </xdr:pic>
    <xdr:clientData/>
  </xdr:twoCellAnchor>
  <xdr:twoCellAnchor>
    <xdr:from>
      <xdr:col>1</xdr:col>
      <xdr:colOff>1210469</xdr:colOff>
      <xdr:row>1</xdr:row>
      <xdr:rowOff>38652</xdr:rowOff>
    </xdr:from>
    <xdr:to>
      <xdr:col>5</xdr:col>
      <xdr:colOff>80342</xdr:colOff>
      <xdr:row>7</xdr:row>
      <xdr:rowOff>44174</xdr:rowOff>
    </xdr:to>
    <xdr:sp macro="" textlink="">
      <xdr:nvSpPr>
        <xdr:cNvPr id="6" name="Rectangle 5"/>
        <xdr:cNvSpPr/>
      </xdr:nvSpPr>
      <xdr:spPr>
        <a:xfrm>
          <a:off x="1527969" y="1308652"/>
          <a:ext cx="4783311" cy="99771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SAVE LIFE CONCERN « SALICON ONG »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fr-FR" sz="11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République Démocratique du Congo 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270510" marR="189865" algn="ctr">
            <a:lnSpc>
              <a:spcPct val="107000"/>
            </a:lnSpc>
            <a:spcAft>
              <a:spcPts val="800"/>
            </a:spcAft>
          </a:pP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Personnalité juridique : accusé de réception F92/54.39, Acte notarié ; N°3230/2023, N° JUST/SG/20/TK/3867/2023 Siège social N° 14. Avenue Walikale, Quartier les volcans, ville de Goma, Province du Nord-Kivu, République démocratique du Congo. SiteWeb : </a:t>
          </a:r>
          <a:r>
            <a:rPr lang="fr-FR" sz="900" u="sng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www.saliconrdc.org</a:t>
          </a: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, +243976301718 E-mail: </a:t>
          </a:r>
          <a:r>
            <a:rPr lang="fr-FR" sz="900" u="sng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contact@saliconrdc.org</a:t>
          </a: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675066</xdr:colOff>
      <xdr:row>1</xdr:row>
      <xdr:rowOff>19843</xdr:rowOff>
    </xdr:from>
    <xdr:to>
      <xdr:col>6</xdr:col>
      <xdr:colOff>786881</xdr:colOff>
      <xdr:row>6</xdr:row>
      <xdr:rowOff>157334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6108" y="1289843"/>
          <a:ext cx="1844836" cy="964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1668721</xdr:colOff>
      <xdr:row>7</xdr:row>
      <xdr:rowOff>66887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92965" cy="1203980"/>
        </a:xfrm>
        <a:prstGeom prst="rect">
          <a:avLst/>
        </a:prstGeom>
      </xdr:spPr>
    </xdr:pic>
    <xdr:clientData/>
  </xdr:twoCellAnchor>
  <xdr:twoCellAnchor>
    <xdr:from>
      <xdr:col>1</xdr:col>
      <xdr:colOff>1801628</xdr:colOff>
      <xdr:row>1</xdr:row>
      <xdr:rowOff>103372</xdr:rowOff>
    </xdr:from>
    <xdr:to>
      <xdr:col>5</xdr:col>
      <xdr:colOff>47403</xdr:colOff>
      <xdr:row>7</xdr:row>
      <xdr:rowOff>95026</xdr:rowOff>
    </xdr:to>
    <xdr:sp macro="" textlink="">
      <xdr:nvSpPr>
        <xdr:cNvPr id="3" name="Rectangle 2"/>
        <xdr:cNvSpPr/>
      </xdr:nvSpPr>
      <xdr:spPr>
        <a:xfrm>
          <a:off x="2325872" y="265814"/>
          <a:ext cx="5060950" cy="96630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SAVE LIFE CONCERN « SALICON ONG »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fr-FR" sz="11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République Démocratique du Congo 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270510" marR="189865" algn="ctr">
            <a:lnSpc>
              <a:spcPct val="107000"/>
            </a:lnSpc>
            <a:spcAft>
              <a:spcPts val="800"/>
            </a:spcAft>
          </a:pP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Personnalité juridique : accusé de réception F92/54.39, Acte notarié ; N°3230/2023, N° JUST/SG/20/TK/3867/2023 Siège social N° 14. Avenue Walikale, Quartier les volcans, ville de Goma, Province du Nord-Kivu, République démocratique du Congo. SiteWeb : </a:t>
          </a:r>
          <a:r>
            <a:rPr lang="fr-FR" sz="900" u="sng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www.saliconrdc.org</a:t>
          </a: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, +243976301718 E-mail: </a:t>
          </a:r>
          <a:r>
            <a:rPr lang="fr-FR" sz="900" u="sng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contact@saliconrdc.org</a:t>
          </a: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639725</xdr:colOff>
      <xdr:row>0</xdr:row>
      <xdr:rowOff>0</xdr:rowOff>
    </xdr:from>
    <xdr:to>
      <xdr:col>7</xdr:col>
      <xdr:colOff>51686</xdr:colOff>
      <xdr:row>7</xdr:row>
      <xdr:rowOff>111128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632" y="0"/>
          <a:ext cx="2210391" cy="12482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323850</xdr:colOff>
      <xdr:row>6</xdr:row>
      <xdr:rowOff>134938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7850" cy="1135063"/>
        </a:xfrm>
        <a:prstGeom prst="rect">
          <a:avLst/>
        </a:prstGeom>
      </xdr:spPr>
    </xdr:pic>
    <xdr:clientData/>
  </xdr:twoCellAnchor>
  <xdr:twoCellAnchor>
    <xdr:from>
      <xdr:col>2</xdr:col>
      <xdr:colOff>63502</xdr:colOff>
      <xdr:row>0</xdr:row>
      <xdr:rowOff>0</xdr:rowOff>
    </xdr:from>
    <xdr:to>
      <xdr:col>5</xdr:col>
      <xdr:colOff>492125</xdr:colOff>
      <xdr:row>6</xdr:row>
      <xdr:rowOff>5522</xdr:rowOff>
    </xdr:to>
    <xdr:sp macro="" textlink="">
      <xdr:nvSpPr>
        <xdr:cNvPr id="4" name="Rectangle 3"/>
        <xdr:cNvSpPr/>
      </xdr:nvSpPr>
      <xdr:spPr>
        <a:xfrm>
          <a:off x="1587502" y="0"/>
          <a:ext cx="5976936" cy="100564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SAVE LIFE CONCERN « SALICON ONG »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fr-FR" sz="11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République Démocratique du Congo 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270510" marR="189865" algn="ctr">
            <a:lnSpc>
              <a:spcPct val="107000"/>
            </a:lnSpc>
            <a:spcAft>
              <a:spcPts val="800"/>
            </a:spcAft>
          </a:pP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Personnalité juridique : accusé de réception F92/54.39, Acte notarié ; N°3230/2023, N° JUST/SG/20/TK/3867/2023 Siège social N° 14. Avenue Walikale, Quartier les volcans, ville de Goma, Province du Nord-Kivu, République démocratique du Congo. SiteWeb : </a:t>
          </a:r>
          <a:r>
            <a:rPr lang="fr-FR" sz="900" u="sng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www.saliconrdc.org</a:t>
          </a: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, +243976301718 E-mail: </a:t>
          </a:r>
          <a:r>
            <a:rPr lang="fr-FR" sz="900" u="sng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contact@saliconrdc.org</a:t>
          </a:r>
          <a:r>
            <a:rPr lang="fr-FR" sz="9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fr-F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226598</xdr:colOff>
      <xdr:row>0</xdr:row>
      <xdr:rowOff>63500</xdr:rowOff>
    </xdr:from>
    <xdr:to>
      <xdr:col>7</xdr:col>
      <xdr:colOff>186013</xdr:colOff>
      <xdr:row>7</xdr:row>
      <xdr:rowOff>7937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8911" y="63500"/>
          <a:ext cx="1848540" cy="111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J101"/>
  <sheetViews>
    <sheetView showGridLines="0" topLeftCell="A5" zoomScale="96" zoomScaleNormal="96" workbookViewId="0">
      <selection activeCell="G19" sqref="G19"/>
    </sheetView>
  </sheetViews>
  <sheetFormatPr baseColWidth="10" defaultColWidth="10.81640625" defaultRowHeight="12.5" x14ac:dyDescent="0.25"/>
  <cols>
    <col min="1" max="1" width="17" customWidth="1"/>
    <col min="2" max="2" width="20.81640625" customWidth="1"/>
    <col min="3" max="3" width="9.1796875" bestFit="1" customWidth="1"/>
    <col min="4" max="4" width="13.453125" bestFit="1" customWidth="1"/>
    <col min="5" max="5" width="12.26953125" customWidth="1"/>
    <col min="6" max="6" width="12.54296875" bestFit="1" customWidth="1"/>
    <col min="7" max="7" width="15.26953125" bestFit="1" customWidth="1"/>
    <col min="8" max="8" width="13.81640625" style="5" customWidth="1"/>
    <col min="9" max="9" width="17.1796875" style="5" customWidth="1"/>
    <col min="11" max="11" width="13.26953125" bestFit="1" customWidth="1"/>
  </cols>
  <sheetData>
    <row r="2" spans="1:4" s="59" customFormat="1" ht="13" x14ac:dyDescent="0.3"/>
    <row r="3" spans="1:4" s="59" customFormat="1" ht="13" x14ac:dyDescent="0.3"/>
    <row r="4" spans="1:4" s="59" customFormat="1" ht="13" x14ac:dyDescent="0.3"/>
    <row r="5" spans="1:4" s="59" customFormat="1" ht="13" x14ac:dyDescent="0.3"/>
    <row r="6" spans="1:4" s="59" customFormat="1" ht="13" x14ac:dyDescent="0.3"/>
    <row r="7" spans="1:4" s="59" customFormat="1" ht="13" x14ac:dyDescent="0.3"/>
    <row r="8" spans="1:4" s="59" customFormat="1" ht="13" x14ac:dyDescent="0.3"/>
    <row r="9" spans="1:4" s="58" customFormat="1" ht="15" x14ac:dyDescent="0.3">
      <c r="A9" s="76" t="s">
        <v>290</v>
      </c>
      <c r="B9" s="76"/>
      <c r="C9" s="76"/>
      <c r="D9" s="76"/>
    </row>
    <row r="10" spans="1:4" s="58" customFormat="1" ht="13" x14ac:dyDescent="0.3">
      <c r="A10" s="58" t="s">
        <v>281</v>
      </c>
    </row>
    <row r="11" spans="1:4" s="58" customFormat="1" ht="13" x14ac:dyDescent="0.3">
      <c r="A11" s="58" t="s">
        <v>287</v>
      </c>
    </row>
    <row r="12" spans="1:4" s="58" customFormat="1" ht="13" x14ac:dyDescent="0.3">
      <c r="A12" s="58" t="s">
        <v>289</v>
      </c>
    </row>
    <row r="13" spans="1:4" s="58" customFormat="1" ht="13" x14ac:dyDescent="0.3">
      <c r="A13" s="58" t="s">
        <v>285</v>
      </c>
    </row>
    <row r="14" spans="1:4" s="58" customFormat="1" ht="13" x14ac:dyDescent="0.3">
      <c r="A14" s="58" t="s">
        <v>286</v>
      </c>
    </row>
    <row r="15" spans="1:4" s="58" customFormat="1" ht="13" x14ac:dyDescent="0.3">
      <c r="A15" s="58" t="s">
        <v>282</v>
      </c>
    </row>
    <row r="16" spans="1:4" s="58" customFormat="1" ht="13" x14ac:dyDescent="0.3">
      <c r="A16" s="58" t="s">
        <v>283</v>
      </c>
    </row>
    <row r="17" spans="1:10" ht="42" x14ac:dyDescent="0.25">
      <c r="A17" s="6" t="s">
        <v>7</v>
      </c>
      <c r="B17" s="6" t="s">
        <v>8</v>
      </c>
      <c r="C17" s="6" t="s">
        <v>9</v>
      </c>
      <c r="D17" s="6" t="s">
        <v>10</v>
      </c>
      <c r="E17" s="6" t="s">
        <v>11</v>
      </c>
      <c r="F17" s="6" t="s">
        <v>12</v>
      </c>
      <c r="G17" s="7" t="s">
        <v>291</v>
      </c>
      <c r="H17" s="8" t="s">
        <v>34</v>
      </c>
      <c r="I17"/>
    </row>
    <row r="18" spans="1:10" ht="16" customHeight="1" x14ac:dyDescent="0.25">
      <c r="A18" s="83" t="s">
        <v>41</v>
      </c>
      <c r="B18" s="84"/>
      <c r="C18" s="84"/>
      <c r="D18" s="84"/>
      <c r="E18" s="84"/>
      <c r="F18" s="84"/>
      <c r="G18" s="84"/>
      <c r="H18" s="85"/>
      <c r="I18"/>
    </row>
    <row r="19" spans="1:10" ht="18" customHeight="1" x14ac:dyDescent="0.25">
      <c r="A19" s="9" t="s">
        <v>35</v>
      </c>
      <c r="B19" s="19">
        <v>540</v>
      </c>
      <c r="C19" s="9" t="s">
        <v>40</v>
      </c>
      <c r="D19" s="19">
        <v>1</v>
      </c>
      <c r="E19" s="9">
        <v>10</v>
      </c>
      <c r="F19" s="9">
        <f>+B19*D19*E19</f>
        <v>5400</v>
      </c>
      <c r="G19" s="10">
        <f>+F19</f>
        <v>5400</v>
      </c>
      <c r="H19" s="11"/>
      <c r="I19"/>
    </row>
    <row r="20" spans="1:10" ht="15.75" customHeight="1" x14ac:dyDescent="0.25">
      <c r="A20" s="9" t="s">
        <v>38</v>
      </c>
      <c r="B20" s="19">
        <v>90</v>
      </c>
      <c r="C20" s="9" t="s">
        <v>39</v>
      </c>
      <c r="D20" s="19">
        <v>1</v>
      </c>
      <c r="E20" s="9">
        <v>30</v>
      </c>
      <c r="F20" s="9">
        <f>+B20*D20*E20</f>
        <v>2700</v>
      </c>
      <c r="G20" s="10">
        <f t="shared" ref="G20:G23" si="0">+F20</f>
        <v>2700</v>
      </c>
      <c r="H20" s="11"/>
      <c r="I20"/>
    </row>
    <row r="21" spans="1:10" ht="15.75" customHeight="1" x14ac:dyDescent="0.25">
      <c r="A21" s="9" t="s">
        <v>37</v>
      </c>
      <c r="B21" s="19">
        <v>350</v>
      </c>
      <c r="C21" s="9" t="s">
        <v>40</v>
      </c>
      <c r="D21" s="19">
        <v>1</v>
      </c>
      <c r="E21" s="9">
        <v>14</v>
      </c>
      <c r="F21" s="9">
        <f>+B21*D21*E21</f>
        <v>4900</v>
      </c>
      <c r="G21" s="10">
        <f t="shared" si="0"/>
        <v>4900</v>
      </c>
      <c r="H21" s="11"/>
      <c r="I21"/>
    </row>
    <row r="22" spans="1:10" ht="19.5" customHeight="1" x14ac:dyDescent="0.25">
      <c r="A22" s="9" t="s">
        <v>36</v>
      </c>
      <c r="B22" s="19">
        <v>700</v>
      </c>
      <c r="C22" s="9" t="s">
        <v>40</v>
      </c>
      <c r="D22" s="19">
        <v>1</v>
      </c>
      <c r="E22" s="9">
        <v>10</v>
      </c>
      <c r="F22" s="9">
        <f>+B22*D22*E22</f>
        <v>7000</v>
      </c>
      <c r="G22" s="10">
        <f t="shared" si="0"/>
        <v>7000</v>
      </c>
      <c r="H22" s="11"/>
      <c r="I22"/>
    </row>
    <row r="23" spans="1:10" ht="20.25" customHeight="1" x14ac:dyDescent="0.25">
      <c r="A23" s="12" t="s">
        <v>14</v>
      </c>
      <c r="B23" s="19"/>
      <c r="C23" s="9"/>
      <c r="D23" s="19"/>
      <c r="E23" s="9"/>
      <c r="F23" s="12">
        <f>+SUM(F19:F22)</f>
        <v>20000</v>
      </c>
      <c r="G23" s="10">
        <f t="shared" si="0"/>
        <v>20000</v>
      </c>
      <c r="H23" s="11"/>
      <c r="I23"/>
    </row>
    <row r="24" spans="1:10" ht="17.5" customHeight="1" x14ac:dyDescent="0.25">
      <c r="A24" s="80" t="s">
        <v>42</v>
      </c>
      <c r="B24" s="81"/>
      <c r="C24" s="81"/>
      <c r="D24" s="81"/>
      <c r="E24" s="81"/>
      <c r="F24" s="82"/>
      <c r="G24" s="10"/>
      <c r="H24" s="11"/>
      <c r="I24"/>
    </row>
    <row r="25" spans="1:10" ht="15" customHeight="1" x14ac:dyDescent="0.25">
      <c r="A25" s="9" t="s">
        <v>43</v>
      </c>
      <c r="B25" s="20">
        <v>100</v>
      </c>
      <c r="C25" s="9" t="s">
        <v>39</v>
      </c>
      <c r="D25" s="21">
        <v>1</v>
      </c>
      <c r="E25" s="13">
        <v>5</v>
      </c>
      <c r="F25" s="14">
        <f>B25*D25*E25</f>
        <v>500</v>
      </c>
      <c r="G25" s="10">
        <f>+F25</f>
        <v>500</v>
      </c>
      <c r="H25" s="11"/>
      <c r="I25"/>
    </row>
    <row r="26" spans="1:10" ht="15" customHeight="1" x14ac:dyDescent="0.25">
      <c r="A26" s="9" t="s">
        <v>44</v>
      </c>
      <c r="B26" s="20">
        <v>300</v>
      </c>
      <c r="C26" s="9" t="s">
        <v>13</v>
      </c>
      <c r="D26" s="21">
        <v>1</v>
      </c>
      <c r="E26" s="13">
        <v>5</v>
      </c>
      <c r="F26" s="14">
        <f>B26*D26*E26</f>
        <v>1500</v>
      </c>
      <c r="G26" s="10">
        <f t="shared" ref="G26:G27" si="1">+F26</f>
        <v>1500</v>
      </c>
      <c r="H26" s="11"/>
      <c r="I26"/>
    </row>
    <row r="27" spans="1:10" ht="15" customHeight="1" x14ac:dyDescent="0.25">
      <c r="A27" s="12" t="s">
        <v>14</v>
      </c>
      <c r="B27" s="20"/>
      <c r="C27" s="9"/>
      <c r="D27" s="21"/>
      <c r="E27" s="13"/>
      <c r="F27" s="24">
        <f>+SUM(F25:F26)</f>
        <v>2000</v>
      </c>
      <c r="G27" s="10">
        <f t="shared" si="1"/>
        <v>2000</v>
      </c>
      <c r="H27" s="11"/>
      <c r="I27"/>
    </row>
    <row r="28" spans="1:10" ht="15" customHeight="1" x14ac:dyDescent="0.25">
      <c r="A28" s="80" t="s">
        <v>45</v>
      </c>
      <c r="B28" s="81"/>
      <c r="C28" s="81"/>
      <c r="D28" s="81"/>
      <c r="E28" s="81"/>
      <c r="F28" s="81"/>
      <c r="G28" s="81"/>
      <c r="H28" s="82"/>
      <c r="I28"/>
      <c r="J28" s="4"/>
    </row>
    <row r="29" spans="1:10" ht="15" customHeight="1" x14ac:dyDescent="0.25">
      <c r="A29" s="13" t="s">
        <v>46</v>
      </c>
      <c r="B29" s="21">
        <v>5</v>
      </c>
      <c r="C29" s="13" t="s">
        <v>48</v>
      </c>
      <c r="D29" s="21">
        <v>5</v>
      </c>
      <c r="E29" s="13">
        <v>500</v>
      </c>
      <c r="F29" s="15">
        <f>+B29*D29*E29</f>
        <v>12500</v>
      </c>
      <c r="G29" s="10">
        <f>+F29</f>
        <v>12500</v>
      </c>
      <c r="H29" s="11"/>
      <c r="I29"/>
    </row>
    <row r="30" spans="1:10" ht="15" customHeight="1" x14ac:dyDescent="0.25">
      <c r="A30" s="13" t="s">
        <v>47</v>
      </c>
      <c r="B30" s="21">
        <v>10</v>
      </c>
      <c r="C30" s="13" t="s">
        <v>49</v>
      </c>
      <c r="D30" s="21">
        <v>1</v>
      </c>
      <c r="E30" s="13">
        <v>50</v>
      </c>
      <c r="F30" s="15">
        <f>+B30*D30*E30</f>
        <v>500</v>
      </c>
      <c r="G30" s="10">
        <f t="shared" ref="G30:G31" si="2">+F30</f>
        <v>500</v>
      </c>
      <c r="H30" s="11"/>
      <c r="I30"/>
    </row>
    <row r="31" spans="1:10" ht="15" customHeight="1" x14ac:dyDescent="0.25">
      <c r="A31" s="12" t="s">
        <v>14</v>
      </c>
      <c r="B31" s="21"/>
      <c r="C31" s="13"/>
      <c r="D31" s="21"/>
      <c r="E31" s="13"/>
      <c r="F31" s="16">
        <f>+SUM(F29:F30)</f>
        <v>13000</v>
      </c>
      <c r="G31" s="10">
        <f t="shared" si="2"/>
        <v>13000</v>
      </c>
      <c r="H31" s="11"/>
      <c r="I31"/>
    </row>
    <row r="32" spans="1:10" ht="15" customHeight="1" x14ac:dyDescent="0.25">
      <c r="A32" s="80" t="s">
        <v>50</v>
      </c>
      <c r="B32" s="81"/>
      <c r="C32" s="81"/>
      <c r="D32" s="81"/>
      <c r="E32" s="81"/>
      <c r="F32" s="81"/>
      <c r="G32" s="81"/>
      <c r="H32" s="82"/>
      <c r="I32"/>
    </row>
    <row r="33" spans="1:9" ht="15" customHeight="1" x14ac:dyDescent="0.25">
      <c r="A33" s="13" t="s">
        <v>51</v>
      </c>
      <c r="B33" s="21">
        <v>100</v>
      </c>
      <c r="C33" s="13" t="s">
        <v>40</v>
      </c>
      <c r="D33" s="21">
        <v>1</v>
      </c>
      <c r="E33" s="13">
        <v>15</v>
      </c>
      <c r="F33" s="15">
        <f>+B33*D33*E33</f>
        <v>1500</v>
      </c>
      <c r="G33" s="10">
        <f>+F33</f>
        <v>1500</v>
      </c>
      <c r="H33" s="11"/>
      <c r="I33"/>
    </row>
    <row r="34" spans="1:9" ht="15" customHeight="1" x14ac:dyDescent="0.25">
      <c r="A34" s="13" t="s">
        <v>52</v>
      </c>
      <c r="B34" s="21">
        <v>150</v>
      </c>
      <c r="C34" s="13" t="s">
        <v>40</v>
      </c>
      <c r="D34" s="21">
        <v>1</v>
      </c>
      <c r="E34" s="13">
        <v>10</v>
      </c>
      <c r="F34" s="15">
        <f>+B34*D34*E34</f>
        <v>1500</v>
      </c>
      <c r="G34" s="10">
        <f t="shared" ref="G34:G35" si="3">+F34</f>
        <v>1500</v>
      </c>
      <c r="H34" s="11"/>
      <c r="I34"/>
    </row>
    <row r="35" spans="1:9" ht="15" customHeight="1" x14ac:dyDescent="0.25">
      <c r="A35" s="12" t="s">
        <v>14</v>
      </c>
      <c r="B35" s="21"/>
      <c r="C35" s="13"/>
      <c r="D35" s="21"/>
      <c r="E35" s="13"/>
      <c r="F35" s="16">
        <f>+SUM(F33:F34)</f>
        <v>3000</v>
      </c>
      <c r="G35" s="10">
        <f t="shared" si="3"/>
        <v>3000</v>
      </c>
      <c r="H35" s="11"/>
      <c r="I35"/>
    </row>
    <row r="36" spans="1:9" ht="15" customHeight="1" x14ac:dyDescent="0.25">
      <c r="A36" s="80" t="s">
        <v>53</v>
      </c>
      <c r="B36" s="81"/>
      <c r="C36" s="81"/>
      <c r="D36" s="81"/>
      <c r="E36" s="81"/>
      <c r="F36" s="81"/>
      <c r="G36" s="81"/>
      <c r="H36" s="82"/>
      <c r="I36"/>
    </row>
    <row r="37" spans="1:9" ht="15" customHeight="1" x14ac:dyDescent="0.25">
      <c r="A37" s="13" t="s">
        <v>54</v>
      </c>
      <c r="B37" s="21">
        <v>200</v>
      </c>
      <c r="C37" s="13" t="s">
        <v>40</v>
      </c>
      <c r="D37" s="21">
        <v>1</v>
      </c>
      <c r="E37" s="13">
        <v>10</v>
      </c>
      <c r="F37" s="15">
        <f>+B37*D37*E37</f>
        <v>2000</v>
      </c>
      <c r="G37" s="10">
        <f>+F37</f>
        <v>2000</v>
      </c>
      <c r="H37" s="11"/>
      <c r="I37"/>
    </row>
    <row r="38" spans="1:9" ht="15" customHeight="1" x14ac:dyDescent="0.25">
      <c r="A38" s="13" t="s">
        <v>55</v>
      </c>
      <c r="B38" s="21">
        <v>10</v>
      </c>
      <c r="C38" s="13" t="s">
        <v>61</v>
      </c>
      <c r="D38" s="21">
        <v>1</v>
      </c>
      <c r="E38" s="13">
        <v>20</v>
      </c>
      <c r="F38" s="15">
        <f t="shared" ref="F38:F43" si="4">+B38*D38*E38</f>
        <v>200</v>
      </c>
      <c r="G38" s="10">
        <f t="shared" ref="G38:G44" si="5">+F38</f>
        <v>200</v>
      </c>
      <c r="H38" s="11"/>
      <c r="I38"/>
    </row>
    <row r="39" spans="1:9" ht="15" customHeight="1" x14ac:dyDescent="0.25">
      <c r="A39" s="13" t="s">
        <v>56</v>
      </c>
      <c r="B39" s="21">
        <v>5</v>
      </c>
      <c r="C39" s="13" t="s">
        <v>39</v>
      </c>
      <c r="D39" s="21">
        <v>1</v>
      </c>
      <c r="E39" s="13">
        <v>15</v>
      </c>
      <c r="F39" s="15">
        <f t="shared" si="4"/>
        <v>75</v>
      </c>
      <c r="G39" s="10">
        <f t="shared" si="5"/>
        <v>75</v>
      </c>
      <c r="H39" s="11"/>
      <c r="I39"/>
    </row>
    <row r="40" spans="1:9" ht="15" customHeight="1" x14ac:dyDescent="0.25">
      <c r="A40" s="13" t="s">
        <v>57</v>
      </c>
      <c r="B40" s="21">
        <v>125</v>
      </c>
      <c r="C40" s="13" t="s">
        <v>61</v>
      </c>
      <c r="D40" s="21">
        <v>1</v>
      </c>
      <c r="E40" s="13">
        <v>1</v>
      </c>
      <c r="F40" s="15">
        <f t="shared" si="4"/>
        <v>125</v>
      </c>
      <c r="G40" s="10">
        <f t="shared" si="5"/>
        <v>125</v>
      </c>
      <c r="H40" s="11"/>
      <c r="I40"/>
    </row>
    <row r="41" spans="1:9" ht="15" customHeight="1" x14ac:dyDescent="0.25">
      <c r="A41" s="13" t="s">
        <v>59</v>
      </c>
      <c r="B41" s="21">
        <v>100</v>
      </c>
      <c r="C41" s="13" t="s">
        <v>61</v>
      </c>
      <c r="D41" s="21">
        <v>1</v>
      </c>
      <c r="E41" s="13">
        <v>5</v>
      </c>
      <c r="F41" s="15">
        <f t="shared" si="4"/>
        <v>500</v>
      </c>
      <c r="G41" s="10">
        <f t="shared" si="5"/>
        <v>500</v>
      </c>
      <c r="H41" s="11"/>
      <c r="I41"/>
    </row>
    <row r="42" spans="1:9" ht="15" customHeight="1" x14ac:dyDescent="0.25">
      <c r="A42" s="13" t="s">
        <v>60</v>
      </c>
      <c r="B42" s="21">
        <v>10</v>
      </c>
      <c r="C42" s="13" t="s">
        <v>61</v>
      </c>
      <c r="D42" s="21">
        <v>1</v>
      </c>
      <c r="E42" s="13">
        <v>20</v>
      </c>
      <c r="F42" s="15">
        <f t="shared" si="4"/>
        <v>200</v>
      </c>
      <c r="G42" s="10">
        <f t="shared" si="5"/>
        <v>200</v>
      </c>
      <c r="H42" s="11"/>
      <c r="I42"/>
    </row>
    <row r="43" spans="1:9" ht="15" customHeight="1" x14ac:dyDescent="0.25">
      <c r="A43" s="13" t="s">
        <v>58</v>
      </c>
      <c r="B43" s="21">
        <v>40</v>
      </c>
      <c r="C43" s="13" t="s">
        <v>61</v>
      </c>
      <c r="D43" s="21">
        <v>1</v>
      </c>
      <c r="E43" s="13">
        <v>10</v>
      </c>
      <c r="F43" s="15">
        <f t="shared" si="4"/>
        <v>400</v>
      </c>
      <c r="G43" s="10">
        <f t="shared" si="5"/>
        <v>400</v>
      </c>
      <c r="H43" s="11"/>
      <c r="I43"/>
    </row>
    <row r="44" spans="1:9" ht="15" customHeight="1" x14ac:dyDescent="0.25">
      <c r="A44" s="12" t="s">
        <v>14</v>
      </c>
      <c r="B44" s="21"/>
      <c r="C44" s="13"/>
      <c r="D44" s="21"/>
      <c r="E44" s="13"/>
      <c r="F44" s="16">
        <f>+SUM(F37:F43)</f>
        <v>3500</v>
      </c>
      <c r="G44" s="10">
        <f t="shared" si="5"/>
        <v>3500</v>
      </c>
      <c r="H44" s="11"/>
      <c r="I44"/>
    </row>
    <row r="45" spans="1:9" ht="15" customHeight="1" x14ac:dyDescent="0.25">
      <c r="A45" s="80" t="s">
        <v>62</v>
      </c>
      <c r="B45" s="81"/>
      <c r="C45" s="81"/>
      <c r="D45" s="81"/>
      <c r="E45" s="81"/>
      <c r="F45" s="81"/>
      <c r="G45" s="81"/>
      <c r="H45" s="82"/>
      <c r="I45"/>
    </row>
    <row r="46" spans="1:9" s="1" customFormat="1" ht="15" customHeight="1" x14ac:dyDescent="0.25">
      <c r="A46" s="17" t="s">
        <v>63</v>
      </c>
      <c r="B46" s="22">
        <v>50</v>
      </c>
      <c r="C46" s="17" t="s">
        <v>40</v>
      </c>
      <c r="D46" s="21">
        <v>1</v>
      </c>
      <c r="E46" s="13">
        <v>20</v>
      </c>
      <c r="F46" s="15">
        <f>+B46*D46*E46</f>
        <v>1000</v>
      </c>
      <c r="G46" s="10">
        <f>+F46</f>
        <v>1000</v>
      </c>
      <c r="H46" s="11"/>
    </row>
    <row r="47" spans="1:9" s="1" customFormat="1" ht="15" customHeight="1" x14ac:dyDescent="0.25">
      <c r="A47" s="17" t="s">
        <v>64</v>
      </c>
      <c r="B47" s="22">
        <v>12</v>
      </c>
      <c r="C47" s="17" t="s">
        <v>61</v>
      </c>
      <c r="D47" s="21">
        <v>1</v>
      </c>
      <c r="E47" s="13">
        <v>200</v>
      </c>
      <c r="F47" s="15">
        <f t="shared" ref="F47:F48" si="6">+B47*D47*E47</f>
        <v>2400</v>
      </c>
      <c r="G47" s="10">
        <f t="shared" ref="G47:G49" si="7">+F47</f>
        <v>2400</v>
      </c>
      <c r="H47" s="11"/>
    </row>
    <row r="48" spans="1:9" s="1" customFormat="1" ht="15" customHeight="1" x14ac:dyDescent="0.25">
      <c r="A48" s="17" t="s">
        <v>65</v>
      </c>
      <c r="B48" s="22">
        <v>4</v>
      </c>
      <c r="C48" s="17" t="s">
        <v>66</v>
      </c>
      <c r="D48" s="21">
        <v>1</v>
      </c>
      <c r="E48" s="13">
        <v>150</v>
      </c>
      <c r="F48" s="15">
        <f t="shared" si="6"/>
        <v>600</v>
      </c>
      <c r="G48" s="10">
        <f t="shared" si="7"/>
        <v>600</v>
      </c>
      <c r="H48" s="11"/>
    </row>
    <row r="49" spans="1:9" s="1" customFormat="1" ht="15" customHeight="1" x14ac:dyDescent="0.25">
      <c r="A49" s="12" t="s">
        <v>14</v>
      </c>
      <c r="B49" s="22"/>
      <c r="C49" s="17"/>
      <c r="D49" s="21"/>
      <c r="E49" s="13"/>
      <c r="F49" s="16">
        <f>+SUM(F46:F48)</f>
        <v>4000</v>
      </c>
      <c r="G49" s="10">
        <f t="shared" si="7"/>
        <v>4000</v>
      </c>
      <c r="H49" s="11"/>
    </row>
    <row r="50" spans="1:9" s="1" customFormat="1" ht="15" customHeight="1" x14ac:dyDescent="0.25">
      <c r="A50" s="80" t="s">
        <v>67</v>
      </c>
      <c r="B50" s="81"/>
      <c r="C50" s="81"/>
      <c r="D50" s="81"/>
      <c r="E50" s="81"/>
      <c r="F50" s="81"/>
      <c r="G50" s="81"/>
      <c r="H50" s="82"/>
    </row>
    <row r="51" spans="1:9" s="1" customFormat="1" ht="14.25" customHeight="1" x14ac:dyDescent="0.25">
      <c r="A51" s="25" t="s">
        <v>68</v>
      </c>
      <c r="B51" s="22"/>
      <c r="C51" s="17"/>
      <c r="D51" s="21"/>
      <c r="E51" s="13"/>
      <c r="F51" s="15"/>
      <c r="G51" s="10"/>
      <c r="H51" s="11"/>
    </row>
    <row r="52" spans="1:9" s="1" customFormat="1" ht="18" customHeight="1" x14ac:dyDescent="0.25">
      <c r="A52" s="17" t="s">
        <v>69</v>
      </c>
      <c r="B52" s="22">
        <v>1</v>
      </c>
      <c r="C52" s="17" t="s">
        <v>33</v>
      </c>
      <c r="D52" s="21">
        <v>10</v>
      </c>
      <c r="E52" s="13">
        <v>500</v>
      </c>
      <c r="F52" s="15">
        <f>+B52*D52*E52</f>
        <v>5000</v>
      </c>
      <c r="G52" s="10">
        <f>+F52</f>
        <v>5000</v>
      </c>
      <c r="H52" s="23"/>
    </row>
    <row r="53" spans="1:9" s="1" customFormat="1" ht="18.75" customHeight="1" x14ac:dyDescent="0.25">
      <c r="A53" s="13" t="s">
        <v>70</v>
      </c>
      <c r="B53" s="22">
        <v>1</v>
      </c>
      <c r="C53" s="17" t="s">
        <v>33</v>
      </c>
      <c r="D53" s="21">
        <v>10</v>
      </c>
      <c r="E53" s="17">
        <v>400</v>
      </c>
      <c r="F53" s="15">
        <f t="shared" ref="F53:F58" si="8">+B53*D53*E53</f>
        <v>4000</v>
      </c>
      <c r="G53" s="10">
        <f t="shared" ref="G53:G60" si="9">+F53</f>
        <v>4000</v>
      </c>
      <c r="H53" s="23"/>
    </row>
    <row r="54" spans="1:9" s="1" customFormat="1" ht="15" customHeight="1" x14ac:dyDescent="0.25">
      <c r="A54" s="13" t="s">
        <v>71</v>
      </c>
      <c r="B54" s="22">
        <v>1</v>
      </c>
      <c r="C54" s="17" t="s">
        <v>33</v>
      </c>
      <c r="D54" s="21">
        <v>10</v>
      </c>
      <c r="E54" s="13">
        <v>450</v>
      </c>
      <c r="F54" s="15">
        <f t="shared" si="8"/>
        <v>4500</v>
      </c>
      <c r="G54" s="10">
        <f t="shared" si="9"/>
        <v>4500</v>
      </c>
      <c r="H54" s="23"/>
    </row>
    <row r="55" spans="1:9" s="1" customFormat="1" ht="15" customHeight="1" x14ac:dyDescent="0.25">
      <c r="A55" s="13" t="s">
        <v>73</v>
      </c>
      <c r="B55" s="22">
        <v>2</v>
      </c>
      <c r="C55" s="17" t="s">
        <v>40</v>
      </c>
      <c r="D55" s="21">
        <v>10</v>
      </c>
      <c r="E55" s="13">
        <v>200</v>
      </c>
      <c r="F55" s="15">
        <f t="shared" si="8"/>
        <v>4000</v>
      </c>
      <c r="G55" s="10">
        <f t="shared" si="9"/>
        <v>4000</v>
      </c>
      <c r="H55" s="23"/>
    </row>
    <row r="56" spans="1:9" s="1" customFormat="1" ht="15" customHeight="1" x14ac:dyDescent="0.25">
      <c r="A56" s="13" t="s">
        <v>74</v>
      </c>
      <c r="B56" s="22">
        <v>1</v>
      </c>
      <c r="C56" s="17" t="s">
        <v>33</v>
      </c>
      <c r="D56" s="21">
        <v>10</v>
      </c>
      <c r="E56" s="13">
        <v>200</v>
      </c>
      <c r="F56" s="15">
        <f t="shared" si="8"/>
        <v>2000</v>
      </c>
      <c r="G56" s="10">
        <f t="shared" si="9"/>
        <v>2000</v>
      </c>
      <c r="H56" s="23"/>
    </row>
    <row r="57" spans="1:9" s="1" customFormat="1" ht="15" customHeight="1" x14ac:dyDescent="0.25">
      <c r="A57" s="17" t="s">
        <v>72</v>
      </c>
      <c r="B57" s="22">
        <v>1</v>
      </c>
      <c r="C57" s="17" t="s">
        <v>33</v>
      </c>
      <c r="D57" s="21">
        <v>10</v>
      </c>
      <c r="E57" s="26">
        <v>250</v>
      </c>
      <c r="F57" s="15">
        <f t="shared" si="8"/>
        <v>2500</v>
      </c>
      <c r="G57" s="10">
        <f t="shared" si="9"/>
        <v>2500</v>
      </c>
      <c r="H57" s="23"/>
    </row>
    <row r="58" spans="1:9" ht="15" customHeight="1" x14ac:dyDescent="0.25">
      <c r="A58" s="17" t="s">
        <v>75</v>
      </c>
      <c r="B58" s="22">
        <v>5</v>
      </c>
      <c r="C58" s="17" t="s">
        <v>33</v>
      </c>
      <c r="D58" s="21">
        <v>10</v>
      </c>
      <c r="E58" s="26">
        <v>70</v>
      </c>
      <c r="F58" s="15">
        <f t="shared" si="8"/>
        <v>3500</v>
      </c>
      <c r="G58" s="10">
        <f t="shared" si="9"/>
        <v>3500</v>
      </c>
      <c r="H58" s="23"/>
      <c r="I58"/>
    </row>
    <row r="59" spans="1:9" ht="15" customHeight="1" x14ac:dyDescent="0.25">
      <c r="A59" s="12" t="s">
        <v>14</v>
      </c>
      <c r="B59" s="22"/>
      <c r="C59" s="17"/>
      <c r="D59" s="26"/>
      <c r="E59" s="26"/>
      <c r="F59" s="16">
        <f>+SUM(F52:F58)</f>
        <v>25500</v>
      </c>
      <c r="G59" s="10">
        <f t="shared" si="9"/>
        <v>25500</v>
      </c>
      <c r="H59" s="23"/>
      <c r="I59"/>
    </row>
    <row r="60" spans="1:9" ht="15" customHeight="1" x14ac:dyDescent="0.25">
      <c r="A60" s="18"/>
      <c r="B60" s="77"/>
      <c r="C60" s="78"/>
      <c r="D60" s="78"/>
      <c r="E60" s="79"/>
      <c r="F60" s="27">
        <f>F23+F27+F31+F35+F44+F49+F59</f>
        <v>71000</v>
      </c>
      <c r="G60" s="10">
        <f t="shared" si="9"/>
        <v>71000</v>
      </c>
      <c r="H60" s="23"/>
      <c r="I60"/>
    </row>
    <row r="61" spans="1:9" ht="15" customHeight="1" x14ac:dyDescent="0.25"/>
    <row r="62" spans="1:9" ht="15" customHeight="1" x14ac:dyDescent="0.25"/>
    <row r="63" spans="1:9" s="1" customFormat="1" ht="15" customHeight="1" x14ac:dyDescent="0.25">
      <c r="B63"/>
      <c r="C63"/>
      <c r="D63"/>
      <c r="E63"/>
      <c r="F63"/>
      <c r="G63"/>
      <c r="H63" s="5"/>
      <c r="I63" s="5"/>
    </row>
    <row r="64" spans="1:9" s="1" customFormat="1" ht="15" customHeight="1" x14ac:dyDescent="0.25">
      <c r="B64"/>
      <c r="C64"/>
      <c r="D64"/>
      <c r="E64"/>
      <c r="F64"/>
      <c r="G64"/>
      <c r="H64" s="5"/>
      <c r="I64" s="5"/>
    </row>
    <row r="65" spans="2:9" s="1" customFormat="1" ht="15" customHeight="1" x14ac:dyDescent="0.25">
      <c r="B65"/>
      <c r="C65"/>
      <c r="D65"/>
      <c r="E65"/>
      <c r="F65"/>
      <c r="G65"/>
      <c r="H65" s="5"/>
      <c r="I65" s="5"/>
    </row>
    <row r="66" spans="2:9" s="1" customFormat="1" ht="15" customHeight="1" x14ac:dyDescent="0.25">
      <c r="B66"/>
      <c r="C66"/>
      <c r="D66"/>
      <c r="E66"/>
      <c r="F66"/>
      <c r="G66"/>
      <c r="H66" s="5"/>
      <c r="I66" s="5"/>
    </row>
    <row r="67" spans="2:9" s="1" customFormat="1" ht="15" customHeight="1" x14ac:dyDescent="0.25">
      <c r="B67"/>
      <c r="C67"/>
      <c r="D67"/>
      <c r="E67"/>
      <c r="F67"/>
      <c r="G67"/>
      <c r="H67" s="5"/>
      <c r="I67" s="5"/>
    </row>
    <row r="68" spans="2:9" ht="15" customHeight="1" x14ac:dyDescent="0.25"/>
    <row r="69" spans="2:9" ht="15" customHeight="1" x14ac:dyDescent="0.25"/>
    <row r="70" spans="2:9" ht="15" customHeight="1" x14ac:dyDescent="0.25"/>
    <row r="71" spans="2:9" ht="15" customHeight="1" x14ac:dyDescent="0.25"/>
    <row r="72" spans="2:9" ht="15" customHeight="1" x14ac:dyDescent="0.25"/>
    <row r="73" spans="2:9" s="1" customFormat="1" ht="15" customHeight="1" x14ac:dyDescent="0.25">
      <c r="B73"/>
      <c r="C73"/>
      <c r="D73"/>
      <c r="E73"/>
      <c r="F73"/>
      <c r="G73"/>
      <c r="H73" s="5"/>
      <c r="I73" s="5"/>
    </row>
    <row r="74" spans="2:9" ht="15" customHeight="1" x14ac:dyDescent="0.25"/>
    <row r="75" spans="2:9" ht="15" customHeight="1" x14ac:dyDescent="0.25"/>
    <row r="76" spans="2:9" ht="15" customHeight="1" x14ac:dyDescent="0.25"/>
    <row r="77" spans="2:9" ht="15" customHeight="1" x14ac:dyDescent="0.25"/>
    <row r="78" spans="2:9" ht="15" customHeight="1" x14ac:dyDescent="0.25"/>
    <row r="79" spans="2:9" ht="15" customHeight="1" x14ac:dyDescent="0.25"/>
    <row r="80" spans="2:9" ht="15" customHeight="1" x14ac:dyDescent="0.25"/>
    <row r="81" spans="2:10" ht="15" customHeight="1" x14ac:dyDescent="0.25"/>
    <row r="82" spans="2:10" ht="15" customHeight="1" x14ac:dyDescent="0.25"/>
    <row r="83" spans="2:10" ht="15" customHeight="1" x14ac:dyDescent="0.25"/>
    <row r="84" spans="2:10" s="1" customFormat="1" ht="15" customHeight="1" x14ac:dyDescent="0.25">
      <c r="B84"/>
      <c r="C84"/>
      <c r="D84"/>
      <c r="E84"/>
      <c r="F84"/>
      <c r="G84"/>
      <c r="H84" s="5"/>
      <c r="I84" s="5"/>
    </row>
    <row r="85" spans="2:10" ht="15" customHeight="1" x14ac:dyDescent="0.25"/>
    <row r="86" spans="2:10" s="1" customFormat="1" ht="15" customHeight="1" x14ac:dyDescent="0.25">
      <c r="B86"/>
      <c r="C86"/>
      <c r="D86"/>
      <c r="E86"/>
      <c r="F86"/>
      <c r="G86"/>
      <c r="H86" s="5"/>
      <c r="I86" s="5"/>
    </row>
    <row r="87" spans="2:10" ht="15" customHeight="1" x14ac:dyDescent="0.25"/>
    <row r="88" spans="2:10" ht="15" customHeight="1" x14ac:dyDescent="0.25"/>
    <row r="89" spans="2:10" s="1" customFormat="1" ht="15" customHeight="1" x14ac:dyDescent="0.25">
      <c r="B89"/>
      <c r="C89"/>
      <c r="D89"/>
      <c r="E89"/>
      <c r="F89"/>
      <c r="G89"/>
      <c r="H89" s="5"/>
      <c r="I89" s="5"/>
      <c r="J89" s="2"/>
    </row>
    <row r="90" spans="2:10" ht="15" customHeight="1" x14ac:dyDescent="0.25"/>
    <row r="91" spans="2:10" ht="15" customHeight="1" x14ac:dyDescent="0.25"/>
    <row r="92" spans="2:10" x14ac:dyDescent="0.25">
      <c r="J92" s="3"/>
    </row>
    <row r="94" spans="2:10" ht="30" customHeight="1" x14ac:dyDescent="0.25"/>
    <row r="95" spans="2:10" s="1" customFormat="1" x14ac:dyDescent="0.25">
      <c r="B95"/>
      <c r="C95"/>
      <c r="D95"/>
      <c r="E95"/>
      <c r="F95"/>
      <c r="G95"/>
      <c r="H95" s="5"/>
      <c r="I95" s="5"/>
    </row>
    <row r="96" spans="2:10" s="1" customFormat="1" x14ac:dyDescent="0.25">
      <c r="B96"/>
      <c r="C96"/>
      <c r="D96"/>
      <c r="E96"/>
      <c r="F96"/>
      <c r="G96"/>
      <c r="H96" s="5"/>
      <c r="I96" s="5"/>
    </row>
    <row r="97" spans="2:9" s="1" customFormat="1" x14ac:dyDescent="0.25">
      <c r="B97"/>
      <c r="C97"/>
      <c r="D97"/>
      <c r="E97"/>
      <c r="F97"/>
      <c r="G97"/>
      <c r="H97" s="5"/>
      <c r="I97" s="5"/>
    </row>
    <row r="101" spans="2:9" s="1" customFormat="1" x14ac:dyDescent="0.25">
      <c r="B101"/>
      <c r="C101"/>
      <c r="D101"/>
      <c r="E101"/>
      <c r="F101"/>
      <c r="G101"/>
      <c r="H101" s="5"/>
      <c r="I101" s="5"/>
    </row>
  </sheetData>
  <mergeCells count="8">
    <mergeCell ref="A45:H45"/>
    <mergeCell ref="A50:H50"/>
    <mergeCell ref="B60:E60"/>
    <mergeCell ref="A28:H28"/>
    <mergeCell ref="A18:H18"/>
    <mergeCell ref="A24:F24"/>
    <mergeCell ref="A32:H32"/>
    <mergeCell ref="A36:H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9:K104"/>
  <sheetViews>
    <sheetView showGridLines="0" zoomScale="86" zoomScaleNormal="86" workbookViewId="0">
      <selection activeCell="B14" sqref="B14"/>
    </sheetView>
  </sheetViews>
  <sheetFormatPr baseColWidth="10" defaultColWidth="10.81640625" defaultRowHeight="13" x14ac:dyDescent="0.3"/>
  <cols>
    <col min="1" max="1" width="7.54296875" style="43" customWidth="1"/>
    <col min="2" max="2" width="62.7265625" customWidth="1"/>
    <col min="3" max="3" width="9.1796875" bestFit="1" customWidth="1"/>
    <col min="4" max="4" width="13.453125" bestFit="1" customWidth="1"/>
    <col min="5" max="5" width="12.26953125" customWidth="1"/>
    <col min="6" max="6" width="12.54296875" bestFit="1" customWidth="1"/>
    <col min="7" max="7" width="15.26953125" bestFit="1" customWidth="1"/>
    <col min="8" max="8" width="20" style="5" customWidth="1"/>
    <col min="9" max="9" width="12.1796875" style="5" customWidth="1"/>
    <col min="10" max="10" width="11.81640625" customWidth="1"/>
    <col min="11" max="11" width="13.26953125" bestFit="1" customWidth="1"/>
  </cols>
  <sheetData>
    <row r="9" spans="1:9" ht="12.5" customHeight="1" x14ac:dyDescent="0.4">
      <c r="A9" s="56" t="s">
        <v>288</v>
      </c>
      <c r="B9" s="57"/>
      <c r="C9" s="57"/>
      <c r="D9" s="57"/>
      <c r="H9"/>
      <c r="I9"/>
    </row>
    <row r="10" spans="1:9" ht="12.5" customHeight="1" x14ac:dyDescent="0.25">
      <c r="A10" s="55" t="s">
        <v>281</v>
      </c>
      <c r="H10"/>
      <c r="I10"/>
    </row>
    <row r="11" spans="1:9" ht="13" customHeight="1" x14ac:dyDescent="0.25">
      <c r="A11" s="55" t="s">
        <v>287</v>
      </c>
      <c r="H11"/>
      <c r="I11"/>
    </row>
    <row r="12" spans="1:9" ht="12.5" customHeight="1" x14ac:dyDescent="0.3">
      <c r="A12" s="55" t="s">
        <v>284</v>
      </c>
      <c r="H12"/>
      <c r="I12"/>
    </row>
    <row r="13" spans="1:9" ht="12.5" customHeight="1" x14ac:dyDescent="0.25">
      <c r="A13" s="55" t="s">
        <v>285</v>
      </c>
      <c r="H13"/>
      <c r="I13"/>
    </row>
    <row r="14" spans="1:9" ht="12.5" customHeight="1" x14ac:dyDescent="0.25">
      <c r="A14" s="55" t="s">
        <v>286</v>
      </c>
      <c r="H14"/>
      <c r="I14"/>
    </row>
    <row r="15" spans="1:9" ht="12.5" customHeight="1" x14ac:dyDescent="0.25">
      <c r="A15" s="55" t="s">
        <v>282</v>
      </c>
      <c r="H15"/>
      <c r="I15"/>
    </row>
    <row r="16" spans="1:9" ht="12" customHeight="1" x14ac:dyDescent="0.35">
      <c r="A16" s="55" t="s">
        <v>283</v>
      </c>
      <c r="E16" s="42"/>
      <c r="F16" s="42"/>
      <c r="G16" s="42"/>
      <c r="H16" s="42"/>
      <c r="I16" s="42"/>
    </row>
    <row r="17" spans="1:11" ht="13.5" hidden="1" customHeight="1" x14ac:dyDescent="0.35">
      <c r="B17" s="42"/>
      <c r="C17" s="42"/>
      <c r="D17" s="42"/>
      <c r="E17" s="42"/>
      <c r="F17" s="42"/>
      <c r="G17" s="42"/>
      <c r="H17" s="42"/>
      <c r="I17" s="42"/>
    </row>
    <row r="18" spans="1:11" ht="14.25" hidden="1" customHeight="1" x14ac:dyDescent="0.35">
      <c r="B18" s="42"/>
      <c r="C18" s="42"/>
      <c r="D18" s="42"/>
      <c r="E18" s="42"/>
      <c r="F18" s="42"/>
      <c r="G18" s="42"/>
      <c r="H18" s="42"/>
      <c r="I18" s="42"/>
    </row>
    <row r="19" spans="1:11" ht="14.25" hidden="1" customHeight="1" x14ac:dyDescent="0.35">
      <c r="B19" s="42"/>
      <c r="C19" s="42"/>
      <c r="D19" s="42"/>
      <c r="E19" s="42"/>
      <c r="F19" s="42"/>
      <c r="G19" s="42"/>
      <c r="H19" s="42"/>
      <c r="I19" s="42"/>
    </row>
    <row r="20" spans="1:11" ht="42" x14ac:dyDescent="0.25">
      <c r="A20" s="6" t="s">
        <v>81</v>
      </c>
      <c r="B20" s="6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76</v>
      </c>
      <c r="H20" s="31" t="s">
        <v>77</v>
      </c>
      <c r="I20" s="32" t="s">
        <v>78</v>
      </c>
      <c r="J20" s="40" t="s">
        <v>79</v>
      </c>
    </row>
    <row r="21" spans="1:11" ht="29.25" customHeight="1" x14ac:dyDescent="0.3">
      <c r="A21" s="44" t="s">
        <v>82</v>
      </c>
      <c r="B21" s="30" t="s">
        <v>41</v>
      </c>
      <c r="C21" s="52"/>
      <c r="D21" s="53"/>
      <c r="E21" s="53"/>
      <c r="F21" s="53"/>
      <c r="G21" s="54"/>
      <c r="H21" s="28"/>
      <c r="I21" s="28"/>
      <c r="J21" s="33"/>
    </row>
    <row r="22" spans="1:11" ht="18" customHeight="1" x14ac:dyDescent="0.3">
      <c r="A22" s="44" t="s">
        <v>86</v>
      </c>
      <c r="B22" s="9" t="s">
        <v>35</v>
      </c>
      <c r="C22" s="19">
        <v>540</v>
      </c>
      <c r="D22" s="9" t="s">
        <v>40</v>
      </c>
      <c r="E22" s="19">
        <v>1</v>
      </c>
      <c r="F22" s="9">
        <v>10</v>
      </c>
      <c r="G22" s="9">
        <f>+C22*E22*F22</f>
        <v>5400</v>
      </c>
      <c r="H22" s="34">
        <v>5400</v>
      </c>
      <c r="I22" s="29">
        <f>G22-H22</f>
        <v>0</v>
      </c>
      <c r="J22" s="35">
        <f>H22/G22</f>
        <v>1</v>
      </c>
    </row>
    <row r="23" spans="1:11" ht="15.75" customHeight="1" x14ac:dyDescent="0.3">
      <c r="A23" s="44" t="s">
        <v>83</v>
      </c>
      <c r="B23" s="9" t="s">
        <v>38</v>
      </c>
      <c r="C23" s="19">
        <v>90</v>
      </c>
      <c r="D23" s="9" t="s">
        <v>39</v>
      </c>
      <c r="E23" s="19">
        <v>1</v>
      </c>
      <c r="F23" s="9">
        <v>30</v>
      </c>
      <c r="G23" s="9">
        <f>+C23*E23*F23</f>
        <v>2700</v>
      </c>
      <c r="H23" s="34">
        <v>2700</v>
      </c>
      <c r="I23" s="29">
        <f t="shared" ref="I23:I63" si="0">G23-H23</f>
        <v>0</v>
      </c>
      <c r="J23" s="35">
        <f t="shared" ref="J23:J62" si="1">H23/G23</f>
        <v>1</v>
      </c>
    </row>
    <row r="24" spans="1:11" ht="15.75" customHeight="1" x14ac:dyDescent="0.3">
      <c r="A24" s="44" t="s">
        <v>84</v>
      </c>
      <c r="B24" s="9" t="s">
        <v>37</v>
      </c>
      <c r="C24" s="19">
        <v>350</v>
      </c>
      <c r="D24" s="9" t="s">
        <v>40</v>
      </c>
      <c r="E24" s="19">
        <v>1</v>
      </c>
      <c r="F24" s="9">
        <v>14</v>
      </c>
      <c r="G24" s="9">
        <f>+C24*E24*F24</f>
        <v>4900</v>
      </c>
      <c r="H24" s="34">
        <v>5000</v>
      </c>
      <c r="I24" s="29">
        <f t="shared" si="0"/>
        <v>-100</v>
      </c>
      <c r="J24" s="35">
        <f t="shared" si="1"/>
        <v>1.0204081632653061</v>
      </c>
    </row>
    <row r="25" spans="1:11" ht="19.5" customHeight="1" x14ac:dyDescent="0.3">
      <c r="A25" s="44" t="s">
        <v>85</v>
      </c>
      <c r="B25" s="9" t="s">
        <v>36</v>
      </c>
      <c r="C25" s="19">
        <v>700</v>
      </c>
      <c r="D25" s="9" t="s">
        <v>40</v>
      </c>
      <c r="E25" s="19">
        <v>1</v>
      </c>
      <c r="F25" s="9">
        <v>10</v>
      </c>
      <c r="G25" s="9">
        <f>+C25*E25*F25</f>
        <v>7000</v>
      </c>
      <c r="H25" s="34">
        <v>6900</v>
      </c>
      <c r="I25" s="29">
        <f t="shared" si="0"/>
        <v>100</v>
      </c>
      <c r="J25" s="35">
        <f t="shared" si="1"/>
        <v>0.98571428571428577</v>
      </c>
    </row>
    <row r="26" spans="1:11" ht="20.25" customHeight="1" x14ac:dyDescent="0.3">
      <c r="A26" s="44"/>
      <c r="B26" s="12" t="s">
        <v>14</v>
      </c>
      <c r="C26" s="19"/>
      <c r="D26" s="9"/>
      <c r="E26" s="19"/>
      <c r="F26" s="9"/>
      <c r="G26" s="12">
        <f>+SUM(G22:G25)</f>
        <v>20000</v>
      </c>
      <c r="H26" s="12">
        <f>+SUM(H22:H25)</f>
        <v>20000</v>
      </c>
      <c r="I26" s="29">
        <f t="shared" si="0"/>
        <v>0</v>
      </c>
      <c r="J26" s="35">
        <f t="shared" si="1"/>
        <v>1</v>
      </c>
    </row>
    <row r="27" spans="1:11" ht="22.5" customHeight="1" x14ac:dyDescent="0.3">
      <c r="A27" s="44" t="s">
        <v>87</v>
      </c>
      <c r="B27" s="30" t="s">
        <v>42</v>
      </c>
      <c r="C27" s="52"/>
      <c r="D27" s="53"/>
      <c r="E27" s="53"/>
      <c r="F27" s="53"/>
      <c r="G27" s="54"/>
      <c r="H27" s="34"/>
      <c r="I27" s="29"/>
      <c r="J27" s="35"/>
    </row>
    <row r="28" spans="1:11" ht="15" customHeight="1" x14ac:dyDescent="0.3">
      <c r="A28" s="44" t="s">
        <v>88</v>
      </c>
      <c r="B28" s="9" t="s">
        <v>43</v>
      </c>
      <c r="C28" s="20">
        <v>100</v>
      </c>
      <c r="D28" s="9" t="s">
        <v>39</v>
      </c>
      <c r="E28" s="21">
        <v>1</v>
      </c>
      <c r="F28" s="13">
        <v>5</v>
      </c>
      <c r="G28" s="14">
        <f>C28*E28*F28</f>
        <v>500</v>
      </c>
      <c r="H28" s="34">
        <v>400</v>
      </c>
      <c r="I28" s="29">
        <f t="shared" si="0"/>
        <v>100</v>
      </c>
      <c r="J28" s="35">
        <f t="shared" si="1"/>
        <v>0.8</v>
      </c>
    </row>
    <row r="29" spans="1:11" ht="15" customHeight="1" x14ac:dyDescent="0.3">
      <c r="A29" s="44" t="s">
        <v>89</v>
      </c>
      <c r="B29" s="9" t="s">
        <v>44</v>
      </c>
      <c r="C29" s="20">
        <v>300</v>
      </c>
      <c r="D29" s="9" t="s">
        <v>13</v>
      </c>
      <c r="E29" s="21">
        <v>1</v>
      </c>
      <c r="F29" s="13">
        <v>5</v>
      </c>
      <c r="G29" s="14">
        <f>C29*E29*F29</f>
        <v>1500</v>
      </c>
      <c r="H29" s="34">
        <v>1600</v>
      </c>
      <c r="I29" s="29">
        <f t="shared" si="0"/>
        <v>-100</v>
      </c>
      <c r="J29" s="35">
        <f>H29/G29</f>
        <v>1.0666666666666667</v>
      </c>
    </row>
    <row r="30" spans="1:11" ht="15" customHeight="1" x14ac:dyDescent="0.3">
      <c r="A30" s="44"/>
      <c r="B30" s="12" t="s">
        <v>14</v>
      </c>
      <c r="C30" s="20"/>
      <c r="D30" s="9"/>
      <c r="E30" s="21"/>
      <c r="F30" s="13"/>
      <c r="G30" s="24">
        <f>+SUM(G28:G29)</f>
        <v>2000</v>
      </c>
      <c r="H30" s="24">
        <f>+SUM(H28:H29)</f>
        <v>2000</v>
      </c>
      <c r="I30" s="29">
        <f t="shared" si="0"/>
        <v>0</v>
      </c>
      <c r="J30" s="35">
        <f t="shared" si="1"/>
        <v>1</v>
      </c>
    </row>
    <row r="31" spans="1:11" ht="15" customHeight="1" x14ac:dyDescent="0.3">
      <c r="A31" s="44" t="s">
        <v>90</v>
      </c>
      <c r="B31" s="30" t="s">
        <v>45</v>
      </c>
      <c r="C31" s="52"/>
      <c r="D31" s="53"/>
      <c r="E31" s="53"/>
      <c r="F31" s="53"/>
      <c r="G31" s="54"/>
      <c r="H31" s="34"/>
      <c r="I31" s="29">
        <f t="shared" si="0"/>
        <v>0</v>
      </c>
      <c r="J31" s="35"/>
      <c r="K31" s="4"/>
    </row>
    <row r="32" spans="1:11" ht="15" customHeight="1" x14ac:dyDescent="0.3">
      <c r="A32" s="44" t="s">
        <v>91</v>
      </c>
      <c r="B32" s="13" t="s">
        <v>46</v>
      </c>
      <c r="C32" s="21">
        <v>5</v>
      </c>
      <c r="D32" s="13" t="s">
        <v>48</v>
      </c>
      <c r="E32" s="21">
        <v>5</v>
      </c>
      <c r="F32" s="13">
        <v>500</v>
      </c>
      <c r="G32" s="15">
        <f>+C32*E32*F32</f>
        <v>12500</v>
      </c>
      <c r="H32" s="34">
        <v>12500</v>
      </c>
      <c r="I32" s="29">
        <f t="shared" si="0"/>
        <v>0</v>
      </c>
      <c r="J32" s="35">
        <f t="shared" si="1"/>
        <v>1</v>
      </c>
    </row>
    <row r="33" spans="1:10" ht="15" customHeight="1" x14ac:dyDescent="0.3">
      <c r="A33" s="44" t="s">
        <v>92</v>
      </c>
      <c r="B33" s="13" t="s">
        <v>47</v>
      </c>
      <c r="C33" s="21">
        <v>10</v>
      </c>
      <c r="D33" s="13" t="s">
        <v>49</v>
      </c>
      <c r="E33" s="21">
        <v>1</v>
      </c>
      <c r="F33" s="13">
        <v>50</v>
      </c>
      <c r="G33" s="15">
        <f>+C33*E33*F33</f>
        <v>500</v>
      </c>
      <c r="H33" s="34">
        <v>500</v>
      </c>
      <c r="I33" s="29">
        <f t="shared" si="0"/>
        <v>0</v>
      </c>
      <c r="J33" s="35">
        <f t="shared" si="1"/>
        <v>1</v>
      </c>
    </row>
    <row r="34" spans="1:10" ht="15" customHeight="1" x14ac:dyDescent="0.3">
      <c r="A34" s="44"/>
      <c r="B34" s="12" t="s">
        <v>14</v>
      </c>
      <c r="C34" s="21"/>
      <c r="D34" s="13"/>
      <c r="E34" s="21"/>
      <c r="F34" s="13"/>
      <c r="G34" s="16">
        <f>+SUM(G32:G33)</f>
        <v>13000</v>
      </c>
      <c r="H34" s="16">
        <f>+SUM(H32:H33)</f>
        <v>13000</v>
      </c>
      <c r="I34" s="29">
        <f t="shared" si="0"/>
        <v>0</v>
      </c>
      <c r="J34" s="35">
        <f t="shared" si="1"/>
        <v>1</v>
      </c>
    </row>
    <row r="35" spans="1:10" ht="15" customHeight="1" x14ac:dyDescent="0.3">
      <c r="A35" s="44" t="s">
        <v>93</v>
      </c>
      <c r="B35" s="30" t="s">
        <v>50</v>
      </c>
      <c r="C35" s="52"/>
      <c r="D35" s="53"/>
      <c r="E35" s="53"/>
      <c r="F35" s="53"/>
      <c r="G35" s="54"/>
      <c r="H35" s="34"/>
      <c r="I35" s="29">
        <f t="shared" si="0"/>
        <v>0</v>
      </c>
      <c r="J35" s="35"/>
    </row>
    <row r="36" spans="1:10" ht="15" customHeight="1" x14ac:dyDescent="0.3">
      <c r="A36" s="44" t="s">
        <v>94</v>
      </c>
      <c r="B36" s="13" t="s">
        <v>51</v>
      </c>
      <c r="C36" s="21">
        <v>100</v>
      </c>
      <c r="D36" s="13" t="s">
        <v>40</v>
      </c>
      <c r="E36" s="21">
        <v>1</v>
      </c>
      <c r="F36" s="13">
        <v>15</v>
      </c>
      <c r="G36" s="15">
        <f>+C36*E36*F36</f>
        <v>1500</v>
      </c>
      <c r="H36" s="34">
        <v>1650</v>
      </c>
      <c r="I36" s="29">
        <f t="shared" si="0"/>
        <v>-150</v>
      </c>
      <c r="J36" s="35">
        <f t="shared" si="1"/>
        <v>1.1000000000000001</v>
      </c>
    </row>
    <row r="37" spans="1:10" ht="15" customHeight="1" x14ac:dyDescent="0.3">
      <c r="A37" s="44" t="s">
        <v>95</v>
      </c>
      <c r="B37" s="13" t="s">
        <v>52</v>
      </c>
      <c r="C37" s="21">
        <v>150</v>
      </c>
      <c r="D37" s="13" t="s">
        <v>40</v>
      </c>
      <c r="E37" s="21">
        <v>1</v>
      </c>
      <c r="F37" s="13">
        <v>10</v>
      </c>
      <c r="G37" s="15">
        <f>+C37*E37*F37</f>
        <v>1500</v>
      </c>
      <c r="H37" s="34">
        <v>1350</v>
      </c>
      <c r="I37" s="29">
        <f t="shared" si="0"/>
        <v>150</v>
      </c>
      <c r="J37" s="35">
        <f t="shared" si="1"/>
        <v>0.9</v>
      </c>
    </row>
    <row r="38" spans="1:10" ht="15" customHeight="1" x14ac:dyDescent="0.3">
      <c r="A38" s="44"/>
      <c r="B38" s="12" t="s">
        <v>14</v>
      </c>
      <c r="C38" s="21"/>
      <c r="D38" s="13"/>
      <c r="E38" s="21"/>
      <c r="F38" s="13"/>
      <c r="G38" s="16">
        <f>+SUM(G36:G37)</f>
        <v>3000</v>
      </c>
      <c r="H38" s="16">
        <f>+SUM(H36:H37)</f>
        <v>3000</v>
      </c>
      <c r="I38" s="36">
        <f t="shared" si="0"/>
        <v>0</v>
      </c>
      <c r="J38" s="39">
        <f t="shared" si="1"/>
        <v>1</v>
      </c>
    </row>
    <row r="39" spans="1:10" ht="15" customHeight="1" x14ac:dyDescent="0.3">
      <c r="A39" s="44" t="s">
        <v>96</v>
      </c>
      <c r="B39" s="30" t="s">
        <v>53</v>
      </c>
      <c r="C39" s="52"/>
      <c r="D39" s="53"/>
      <c r="E39" s="53"/>
      <c r="F39" s="53"/>
      <c r="G39" s="54"/>
      <c r="H39" s="34"/>
      <c r="I39" s="29">
        <f t="shared" si="0"/>
        <v>0</v>
      </c>
      <c r="J39" s="35"/>
    </row>
    <row r="40" spans="1:10" ht="15" customHeight="1" x14ac:dyDescent="0.3">
      <c r="A40" s="44" t="s">
        <v>97</v>
      </c>
      <c r="B40" s="13" t="s">
        <v>54</v>
      </c>
      <c r="C40" s="21">
        <v>200</v>
      </c>
      <c r="D40" s="13" t="s">
        <v>40</v>
      </c>
      <c r="E40" s="21">
        <v>1</v>
      </c>
      <c r="F40" s="13">
        <v>10</v>
      </c>
      <c r="G40" s="15">
        <f>+C40*E40*F40</f>
        <v>2000</v>
      </c>
      <c r="H40" s="34">
        <v>2000</v>
      </c>
      <c r="I40" s="29">
        <f t="shared" si="0"/>
        <v>0</v>
      </c>
      <c r="J40" s="35">
        <f t="shared" si="1"/>
        <v>1</v>
      </c>
    </row>
    <row r="41" spans="1:10" ht="15" customHeight="1" x14ac:dyDescent="0.3">
      <c r="A41" s="44" t="s">
        <v>98</v>
      </c>
      <c r="B41" s="13" t="s">
        <v>55</v>
      </c>
      <c r="C41" s="21">
        <v>10</v>
      </c>
      <c r="D41" s="13" t="s">
        <v>61</v>
      </c>
      <c r="E41" s="21">
        <v>1</v>
      </c>
      <c r="F41" s="13">
        <v>20</v>
      </c>
      <c r="G41" s="15">
        <f t="shared" ref="G41:G46" si="2">+C41*E41*F41</f>
        <v>200</v>
      </c>
      <c r="H41" s="34">
        <v>200</v>
      </c>
      <c r="I41" s="29">
        <f t="shared" si="0"/>
        <v>0</v>
      </c>
      <c r="J41" s="35">
        <f t="shared" si="1"/>
        <v>1</v>
      </c>
    </row>
    <row r="42" spans="1:10" ht="15" customHeight="1" x14ac:dyDescent="0.3">
      <c r="A42" s="44" t="s">
        <v>99</v>
      </c>
      <c r="B42" s="13" t="s">
        <v>56</v>
      </c>
      <c r="C42" s="21">
        <v>5</v>
      </c>
      <c r="D42" s="13" t="s">
        <v>39</v>
      </c>
      <c r="E42" s="21">
        <v>1</v>
      </c>
      <c r="F42" s="13">
        <v>15</v>
      </c>
      <c r="G42" s="15">
        <f t="shared" si="2"/>
        <v>75</v>
      </c>
      <c r="H42" s="34">
        <v>70</v>
      </c>
      <c r="I42" s="29">
        <f t="shared" si="0"/>
        <v>5</v>
      </c>
      <c r="J42" s="35">
        <f t="shared" si="1"/>
        <v>0.93333333333333335</v>
      </c>
    </row>
    <row r="43" spans="1:10" ht="15" customHeight="1" x14ac:dyDescent="0.3">
      <c r="A43" s="44" t="s">
        <v>100</v>
      </c>
      <c r="B43" s="13" t="s">
        <v>57</v>
      </c>
      <c r="C43" s="21">
        <v>125</v>
      </c>
      <c r="D43" s="13" t="s">
        <v>61</v>
      </c>
      <c r="E43" s="21">
        <v>1</v>
      </c>
      <c r="F43" s="13">
        <v>1</v>
      </c>
      <c r="G43" s="15">
        <f t="shared" si="2"/>
        <v>125</v>
      </c>
      <c r="H43" s="34">
        <v>130</v>
      </c>
      <c r="I43" s="29">
        <f t="shared" si="0"/>
        <v>-5</v>
      </c>
      <c r="J43" s="35">
        <f t="shared" si="1"/>
        <v>1.04</v>
      </c>
    </row>
    <row r="44" spans="1:10" ht="15" customHeight="1" x14ac:dyDescent="0.3">
      <c r="A44" s="44" t="s">
        <v>101</v>
      </c>
      <c r="B44" s="13" t="s">
        <v>59</v>
      </c>
      <c r="C44" s="21">
        <v>100</v>
      </c>
      <c r="D44" s="13" t="s">
        <v>61</v>
      </c>
      <c r="E44" s="21">
        <v>1</v>
      </c>
      <c r="F44" s="13">
        <v>5</v>
      </c>
      <c r="G44" s="15">
        <f t="shared" si="2"/>
        <v>500</v>
      </c>
      <c r="H44" s="34">
        <v>500</v>
      </c>
      <c r="I44" s="29">
        <f t="shared" si="0"/>
        <v>0</v>
      </c>
      <c r="J44" s="35">
        <f t="shared" si="1"/>
        <v>1</v>
      </c>
    </row>
    <row r="45" spans="1:10" ht="15" customHeight="1" x14ac:dyDescent="0.3">
      <c r="A45" s="44" t="s">
        <v>102</v>
      </c>
      <c r="B45" s="13" t="s">
        <v>60</v>
      </c>
      <c r="C45" s="21">
        <v>10</v>
      </c>
      <c r="D45" s="13" t="s">
        <v>61</v>
      </c>
      <c r="E45" s="21">
        <v>1</v>
      </c>
      <c r="F45" s="13">
        <v>20</v>
      </c>
      <c r="G45" s="15">
        <f t="shared" si="2"/>
        <v>200</v>
      </c>
      <c r="H45" s="34">
        <v>210</v>
      </c>
      <c r="I45" s="29">
        <f t="shared" si="0"/>
        <v>-10</v>
      </c>
      <c r="J45" s="35">
        <f t="shared" si="1"/>
        <v>1.05</v>
      </c>
    </row>
    <row r="46" spans="1:10" ht="15" customHeight="1" x14ac:dyDescent="0.3">
      <c r="A46" s="44" t="s">
        <v>103</v>
      </c>
      <c r="B46" s="13" t="s">
        <v>58</v>
      </c>
      <c r="C46" s="21">
        <v>40</v>
      </c>
      <c r="D46" s="13" t="s">
        <v>61</v>
      </c>
      <c r="E46" s="21">
        <v>1</v>
      </c>
      <c r="F46" s="13">
        <v>10</v>
      </c>
      <c r="G46" s="15">
        <f t="shared" si="2"/>
        <v>400</v>
      </c>
      <c r="H46" s="34">
        <v>390</v>
      </c>
      <c r="I46" s="29">
        <f t="shared" si="0"/>
        <v>10</v>
      </c>
      <c r="J46" s="35">
        <f t="shared" si="1"/>
        <v>0.97499999999999998</v>
      </c>
    </row>
    <row r="47" spans="1:10" ht="15" customHeight="1" x14ac:dyDescent="0.3">
      <c r="A47" s="44"/>
      <c r="B47" s="12" t="s">
        <v>14</v>
      </c>
      <c r="C47" s="21"/>
      <c r="D47" s="13"/>
      <c r="E47" s="21"/>
      <c r="F47" s="13"/>
      <c r="G47" s="16">
        <f>+SUM(G40:G46)</f>
        <v>3500</v>
      </c>
      <c r="H47" s="16">
        <f>+SUM(H40:H46)</f>
        <v>3500</v>
      </c>
      <c r="I47" s="36">
        <f t="shared" si="0"/>
        <v>0</v>
      </c>
      <c r="J47" s="39">
        <f t="shared" si="1"/>
        <v>1</v>
      </c>
    </row>
    <row r="48" spans="1:10" ht="15" customHeight="1" x14ac:dyDescent="0.3">
      <c r="A48" s="44" t="s">
        <v>104</v>
      </c>
      <c r="B48" s="30" t="s">
        <v>62</v>
      </c>
      <c r="C48" s="52"/>
      <c r="D48" s="53"/>
      <c r="E48" s="53"/>
      <c r="F48" s="53"/>
      <c r="G48" s="54"/>
      <c r="H48" s="34"/>
      <c r="I48" s="29"/>
      <c r="J48" s="35"/>
    </row>
    <row r="49" spans="1:10" s="1" customFormat="1" ht="15" customHeight="1" x14ac:dyDescent="0.3">
      <c r="A49" s="45" t="s">
        <v>105</v>
      </c>
      <c r="B49" s="17" t="s">
        <v>63</v>
      </c>
      <c r="C49" s="22">
        <v>50</v>
      </c>
      <c r="D49" s="17" t="s">
        <v>40</v>
      </c>
      <c r="E49" s="21">
        <v>1</v>
      </c>
      <c r="F49" s="13">
        <v>20</v>
      </c>
      <c r="G49" s="15">
        <f>+C49*E49*F49</f>
        <v>1000</v>
      </c>
      <c r="H49" s="34">
        <v>1000</v>
      </c>
      <c r="I49" s="29">
        <f t="shared" si="0"/>
        <v>0</v>
      </c>
      <c r="J49" s="35">
        <f t="shared" si="1"/>
        <v>1</v>
      </c>
    </row>
    <row r="50" spans="1:10" s="1" customFormat="1" ht="15" customHeight="1" x14ac:dyDescent="0.3">
      <c r="A50" s="45" t="s">
        <v>106</v>
      </c>
      <c r="B50" s="17" t="s">
        <v>64</v>
      </c>
      <c r="C50" s="22">
        <v>12</v>
      </c>
      <c r="D50" s="17" t="s">
        <v>61</v>
      </c>
      <c r="E50" s="21">
        <v>1</v>
      </c>
      <c r="F50" s="13">
        <v>200</v>
      </c>
      <c r="G50" s="15">
        <f t="shared" ref="G50:G51" si="3">+C50*E50*F50</f>
        <v>2400</v>
      </c>
      <c r="H50" s="34">
        <v>2000</v>
      </c>
      <c r="I50" s="29">
        <f t="shared" si="0"/>
        <v>400</v>
      </c>
      <c r="J50" s="35">
        <f t="shared" si="1"/>
        <v>0.83333333333333337</v>
      </c>
    </row>
    <row r="51" spans="1:10" s="1" customFormat="1" ht="15" customHeight="1" x14ac:dyDescent="0.3">
      <c r="A51" s="45" t="s">
        <v>107</v>
      </c>
      <c r="B51" s="17" t="s">
        <v>65</v>
      </c>
      <c r="C51" s="22">
        <v>4</v>
      </c>
      <c r="D51" s="17" t="s">
        <v>66</v>
      </c>
      <c r="E51" s="21">
        <v>1</v>
      </c>
      <c r="F51" s="13">
        <v>150</v>
      </c>
      <c r="G51" s="15">
        <f t="shared" si="3"/>
        <v>600</v>
      </c>
      <c r="H51" s="34">
        <v>1000</v>
      </c>
      <c r="I51" s="29">
        <f t="shared" si="0"/>
        <v>-400</v>
      </c>
      <c r="J51" s="35">
        <f t="shared" si="1"/>
        <v>1.6666666666666667</v>
      </c>
    </row>
    <row r="52" spans="1:10" s="1" customFormat="1" ht="15" customHeight="1" x14ac:dyDescent="0.3">
      <c r="A52" s="45"/>
      <c r="B52" s="12" t="s">
        <v>14</v>
      </c>
      <c r="C52" s="22"/>
      <c r="D52" s="17"/>
      <c r="E52" s="21"/>
      <c r="F52" s="13"/>
      <c r="G52" s="16">
        <f>SUM(G49:G51)</f>
        <v>4000</v>
      </c>
      <c r="H52" s="16">
        <f>SUM(H49:H51)</f>
        <v>4000</v>
      </c>
      <c r="I52" s="29">
        <f t="shared" si="0"/>
        <v>0</v>
      </c>
      <c r="J52" s="35">
        <f t="shared" si="1"/>
        <v>1</v>
      </c>
    </row>
    <row r="53" spans="1:10" s="1" customFormat="1" ht="15" customHeight="1" x14ac:dyDescent="0.3">
      <c r="A53" s="45" t="s">
        <v>108</v>
      </c>
      <c r="B53" s="30" t="s">
        <v>67</v>
      </c>
      <c r="C53" s="52"/>
      <c r="D53" s="53"/>
      <c r="E53" s="53"/>
      <c r="F53" s="53"/>
      <c r="G53" s="54"/>
      <c r="H53" s="34"/>
      <c r="I53" s="29"/>
      <c r="J53" s="35"/>
    </row>
    <row r="54" spans="1:10" s="1" customFormat="1" ht="14.25" customHeight="1" x14ac:dyDescent="0.3">
      <c r="A54" s="45"/>
      <c r="B54" s="25" t="s">
        <v>68</v>
      </c>
      <c r="C54" s="22"/>
      <c r="D54" s="17"/>
      <c r="E54" s="21"/>
      <c r="F54" s="13"/>
      <c r="G54" s="15"/>
      <c r="H54" s="37"/>
      <c r="I54" s="29">
        <f t="shared" si="0"/>
        <v>0</v>
      </c>
      <c r="J54" s="35"/>
    </row>
    <row r="55" spans="1:10" s="1" customFormat="1" ht="18" customHeight="1" x14ac:dyDescent="0.3">
      <c r="A55" s="45" t="s">
        <v>109</v>
      </c>
      <c r="B55" s="17" t="s">
        <v>69</v>
      </c>
      <c r="C55" s="22">
        <v>1</v>
      </c>
      <c r="D55" s="17" t="s">
        <v>33</v>
      </c>
      <c r="E55" s="21">
        <v>10</v>
      </c>
      <c r="F55" s="13">
        <v>500</v>
      </c>
      <c r="G55" s="15">
        <f>+C55*E55*F55</f>
        <v>5000</v>
      </c>
      <c r="H55" s="34">
        <v>5000</v>
      </c>
      <c r="I55" s="29">
        <f t="shared" si="0"/>
        <v>0</v>
      </c>
      <c r="J55" s="35">
        <f t="shared" si="1"/>
        <v>1</v>
      </c>
    </row>
    <row r="56" spans="1:10" s="1" customFormat="1" ht="18.75" customHeight="1" x14ac:dyDescent="0.3">
      <c r="A56" s="45" t="s">
        <v>110</v>
      </c>
      <c r="B56" s="13" t="s">
        <v>70</v>
      </c>
      <c r="C56" s="22">
        <v>1</v>
      </c>
      <c r="D56" s="17" t="s">
        <v>33</v>
      </c>
      <c r="E56" s="21">
        <v>10</v>
      </c>
      <c r="F56" s="17">
        <v>400</v>
      </c>
      <c r="G56" s="15">
        <f t="shared" ref="G56:G61" si="4">+C56*E56*F56</f>
        <v>4000</v>
      </c>
      <c r="H56" s="34">
        <v>4000</v>
      </c>
      <c r="I56" s="29">
        <f t="shared" si="0"/>
        <v>0</v>
      </c>
      <c r="J56" s="35">
        <f t="shared" si="1"/>
        <v>1</v>
      </c>
    </row>
    <row r="57" spans="1:10" s="1" customFormat="1" ht="15" customHeight="1" x14ac:dyDescent="0.3">
      <c r="A57" s="45" t="s">
        <v>111</v>
      </c>
      <c r="B57" s="13" t="s">
        <v>71</v>
      </c>
      <c r="C57" s="22">
        <v>1</v>
      </c>
      <c r="D57" s="17" t="s">
        <v>33</v>
      </c>
      <c r="E57" s="21">
        <v>10</v>
      </c>
      <c r="F57" s="13">
        <v>450</v>
      </c>
      <c r="G57" s="15">
        <f t="shared" si="4"/>
        <v>4500</v>
      </c>
      <c r="H57" s="34">
        <v>4500</v>
      </c>
      <c r="I57" s="29">
        <f t="shared" si="0"/>
        <v>0</v>
      </c>
      <c r="J57" s="35">
        <f t="shared" si="1"/>
        <v>1</v>
      </c>
    </row>
    <row r="58" spans="1:10" s="1" customFormat="1" ht="15" customHeight="1" x14ac:dyDescent="0.3">
      <c r="A58" s="45" t="s">
        <v>112</v>
      </c>
      <c r="B58" s="13" t="s">
        <v>73</v>
      </c>
      <c r="C58" s="22">
        <v>2</v>
      </c>
      <c r="D58" s="17" t="s">
        <v>40</v>
      </c>
      <c r="E58" s="21">
        <v>10</v>
      </c>
      <c r="F58" s="13">
        <v>200</v>
      </c>
      <c r="G58" s="15">
        <f t="shared" si="4"/>
        <v>4000</v>
      </c>
      <c r="H58" s="34">
        <v>4000</v>
      </c>
      <c r="I58" s="29">
        <f t="shared" si="0"/>
        <v>0</v>
      </c>
      <c r="J58" s="35">
        <f t="shared" si="1"/>
        <v>1</v>
      </c>
    </row>
    <row r="59" spans="1:10" s="1" customFormat="1" ht="15" customHeight="1" x14ac:dyDescent="0.3">
      <c r="A59" s="45" t="s">
        <v>113</v>
      </c>
      <c r="B59" s="13" t="s">
        <v>74</v>
      </c>
      <c r="C59" s="22">
        <v>1</v>
      </c>
      <c r="D59" s="17" t="s">
        <v>33</v>
      </c>
      <c r="E59" s="21">
        <v>10</v>
      </c>
      <c r="F59" s="13">
        <v>200</v>
      </c>
      <c r="G59" s="15">
        <f t="shared" si="4"/>
        <v>2000</v>
      </c>
      <c r="H59" s="34">
        <v>2000</v>
      </c>
      <c r="I59" s="29">
        <f t="shared" si="0"/>
        <v>0</v>
      </c>
      <c r="J59" s="35">
        <f t="shared" si="1"/>
        <v>1</v>
      </c>
    </row>
    <row r="60" spans="1:10" s="1" customFormat="1" ht="15" customHeight="1" x14ac:dyDescent="0.3">
      <c r="A60" s="45" t="s">
        <v>114</v>
      </c>
      <c r="B60" s="17" t="s">
        <v>72</v>
      </c>
      <c r="C60" s="22">
        <v>1</v>
      </c>
      <c r="D60" s="17" t="s">
        <v>33</v>
      </c>
      <c r="E60" s="21">
        <v>10</v>
      </c>
      <c r="F60" s="26">
        <v>250</v>
      </c>
      <c r="G60" s="15">
        <f t="shared" si="4"/>
        <v>2500</v>
      </c>
      <c r="H60" s="34">
        <v>2500</v>
      </c>
      <c r="I60" s="29">
        <f t="shared" si="0"/>
        <v>0</v>
      </c>
      <c r="J60" s="35">
        <f t="shared" si="1"/>
        <v>1</v>
      </c>
    </row>
    <row r="61" spans="1:10" ht="15" customHeight="1" x14ac:dyDescent="0.3">
      <c r="A61" s="45" t="s">
        <v>115</v>
      </c>
      <c r="B61" s="17" t="s">
        <v>75</v>
      </c>
      <c r="C61" s="22">
        <v>5</v>
      </c>
      <c r="D61" s="17" t="s">
        <v>33</v>
      </c>
      <c r="E61" s="21">
        <v>10</v>
      </c>
      <c r="F61" s="26">
        <v>70</v>
      </c>
      <c r="G61" s="15">
        <f t="shared" si="4"/>
        <v>3500</v>
      </c>
      <c r="H61" s="34">
        <v>3500</v>
      </c>
      <c r="I61" s="29">
        <f t="shared" si="0"/>
        <v>0</v>
      </c>
      <c r="J61" s="35">
        <f t="shared" si="1"/>
        <v>1</v>
      </c>
    </row>
    <row r="62" spans="1:10" ht="15" customHeight="1" x14ac:dyDescent="0.3">
      <c r="A62" s="44"/>
      <c r="B62" s="12" t="s">
        <v>14</v>
      </c>
      <c r="C62" s="22"/>
      <c r="D62" s="17"/>
      <c r="E62" s="26"/>
      <c r="F62" s="26"/>
      <c r="G62" s="16">
        <f>+SUM(G55:G61)</f>
        <v>25500</v>
      </c>
      <c r="H62" s="16">
        <f>+SUM(H55:H61)</f>
        <v>25500</v>
      </c>
      <c r="I62" s="29">
        <f t="shared" si="0"/>
        <v>0</v>
      </c>
      <c r="J62" s="35">
        <f t="shared" si="1"/>
        <v>1</v>
      </c>
    </row>
    <row r="63" spans="1:10" ht="15" customHeight="1" x14ac:dyDescent="0.3">
      <c r="A63" s="44"/>
      <c r="B63" s="41" t="s">
        <v>80</v>
      </c>
      <c r="C63" s="51"/>
      <c r="D63" s="51"/>
      <c r="E63" s="51"/>
      <c r="F63" s="51"/>
      <c r="G63" s="27">
        <f>G26+G30+G34+G38+G47+G52+G62</f>
        <v>71000</v>
      </c>
      <c r="H63" s="27">
        <f>H26+H30+H34+H38+H47+H52+H62</f>
        <v>71000</v>
      </c>
      <c r="I63" s="29">
        <f t="shared" si="0"/>
        <v>0</v>
      </c>
      <c r="J63" s="38">
        <f>H63/G63</f>
        <v>1</v>
      </c>
    </row>
    <row r="64" spans="1:10" ht="15" customHeight="1" x14ac:dyDescent="0.3"/>
    <row r="65" spans="1:9" ht="15" customHeight="1" x14ac:dyDescent="0.3"/>
    <row r="66" spans="1:9" s="1" customFormat="1" ht="15" customHeight="1" x14ac:dyDescent="0.3">
      <c r="A66" s="46"/>
      <c r="B66"/>
      <c r="C66"/>
      <c r="D66"/>
      <c r="E66"/>
      <c r="F66"/>
      <c r="G66"/>
      <c r="H66" s="5"/>
      <c r="I66" s="5"/>
    </row>
    <row r="67" spans="1:9" s="1" customFormat="1" ht="15" customHeight="1" x14ac:dyDescent="0.3">
      <c r="A67" s="46"/>
      <c r="B67"/>
      <c r="C67"/>
      <c r="D67"/>
      <c r="E67"/>
      <c r="F67"/>
      <c r="G67"/>
      <c r="H67" s="5"/>
      <c r="I67" s="5"/>
    </row>
    <row r="68" spans="1:9" s="1" customFormat="1" ht="15" customHeight="1" x14ac:dyDescent="0.3">
      <c r="A68" s="46"/>
      <c r="B68"/>
      <c r="C68"/>
      <c r="D68"/>
      <c r="E68"/>
      <c r="F68"/>
      <c r="G68"/>
      <c r="H68" s="5"/>
      <c r="I68" s="5"/>
    </row>
    <row r="69" spans="1:9" s="1" customFormat="1" ht="15" customHeight="1" x14ac:dyDescent="0.3">
      <c r="A69" s="46"/>
      <c r="B69"/>
      <c r="C69"/>
      <c r="D69"/>
      <c r="E69"/>
      <c r="F69"/>
      <c r="G69"/>
      <c r="H69" s="5"/>
      <c r="I69" s="5"/>
    </row>
    <row r="70" spans="1:9" s="1" customFormat="1" ht="15" customHeight="1" x14ac:dyDescent="0.3">
      <c r="A70" s="46"/>
      <c r="B70"/>
      <c r="C70"/>
      <c r="D70"/>
      <c r="E70"/>
      <c r="F70"/>
      <c r="G70"/>
      <c r="H70" s="5"/>
      <c r="I70" s="5"/>
    </row>
    <row r="71" spans="1:9" ht="15" customHeight="1" x14ac:dyDescent="0.3"/>
    <row r="72" spans="1:9" ht="15" customHeight="1" x14ac:dyDescent="0.3"/>
    <row r="73" spans="1:9" ht="15" customHeight="1" x14ac:dyDescent="0.3"/>
    <row r="74" spans="1:9" ht="15" customHeight="1" x14ac:dyDescent="0.3"/>
    <row r="75" spans="1:9" ht="15" customHeight="1" x14ac:dyDescent="0.3"/>
    <row r="76" spans="1:9" s="1" customFormat="1" ht="15" customHeight="1" x14ac:dyDescent="0.3">
      <c r="A76" s="46"/>
      <c r="B76"/>
      <c r="C76"/>
      <c r="D76"/>
      <c r="E76"/>
      <c r="F76"/>
      <c r="G76"/>
      <c r="H76" s="5"/>
      <c r="I76" s="5"/>
    </row>
    <row r="77" spans="1:9" ht="15" customHeight="1" x14ac:dyDescent="0.3"/>
    <row r="78" spans="1:9" ht="15" customHeight="1" x14ac:dyDescent="0.3"/>
    <row r="79" spans="1:9" ht="15" customHeight="1" x14ac:dyDescent="0.3"/>
    <row r="80" spans="1:9" ht="15" customHeight="1" x14ac:dyDescent="0.3"/>
    <row r="81" spans="1:10" ht="15" customHeight="1" x14ac:dyDescent="0.3"/>
    <row r="82" spans="1:10" ht="15" customHeight="1" x14ac:dyDescent="0.3"/>
    <row r="83" spans="1:10" ht="15" customHeight="1" x14ac:dyDescent="0.3"/>
    <row r="84" spans="1:10" ht="15" customHeight="1" x14ac:dyDescent="0.3"/>
    <row r="85" spans="1:10" ht="15" customHeight="1" x14ac:dyDescent="0.3"/>
    <row r="86" spans="1:10" ht="15" customHeight="1" x14ac:dyDescent="0.3"/>
    <row r="87" spans="1:10" s="1" customFormat="1" ht="15" customHeight="1" x14ac:dyDescent="0.3">
      <c r="A87" s="46"/>
      <c r="B87"/>
      <c r="C87"/>
      <c r="D87"/>
      <c r="E87"/>
      <c r="F87"/>
      <c r="G87"/>
      <c r="H87" s="5"/>
      <c r="I87" s="5"/>
    </row>
    <row r="88" spans="1:10" ht="15" customHeight="1" x14ac:dyDescent="0.3"/>
    <row r="89" spans="1:10" s="1" customFormat="1" ht="15" customHeight="1" x14ac:dyDescent="0.3">
      <c r="A89" s="46"/>
      <c r="B89"/>
      <c r="C89"/>
      <c r="D89"/>
      <c r="E89"/>
      <c r="F89"/>
      <c r="G89"/>
      <c r="H89" s="5"/>
      <c r="I89" s="5"/>
    </row>
    <row r="90" spans="1:10" ht="15" customHeight="1" x14ac:dyDescent="0.3"/>
    <row r="91" spans="1:10" ht="15" customHeight="1" x14ac:dyDescent="0.3"/>
    <row r="92" spans="1:10" s="1" customFormat="1" ht="15" customHeight="1" x14ac:dyDescent="0.3">
      <c r="A92" s="46"/>
      <c r="B92"/>
      <c r="C92"/>
      <c r="D92"/>
      <c r="E92"/>
      <c r="F92"/>
      <c r="G92"/>
      <c r="H92" s="5"/>
      <c r="I92" s="5"/>
      <c r="J92" s="2"/>
    </row>
    <row r="93" spans="1:10" ht="15" customHeight="1" x14ac:dyDescent="0.3"/>
    <row r="94" spans="1:10" ht="15" customHeight="1" x14ac:dyDescent="0.3"/>
    <row r="95" spans="1:10" x14ac:dyDescent="0.3">
      <c r="J95" s="3"/>
    </row>
    <row r="97" spans="1:9" ht="30" customHeight="1" x14ac:dyDescent="0.3"/>
    <row r="98" spans="1:9" s="1" customFormat="1" x14ac:dyDescent="0.3">
      <c r="A98" s="46"/>
      <c r="B98"/>
      <c r="C98"/>
      <c r="D98"/>
      <c r="E98"/>
      <c r="F98"/>
      <c r="G98"/>
      <c r="H98" s="5"/>
      <c r="I98" s="5"/>
    </row>
    <row r="99" spans="1:9" s="1" customFormat="1" x14ac:dyDescent="0.3">
      <c r="A99" s="46"/>
      <c r="B99"/>
      <c r="C99"/>
      <c r="D99"/>
      <c r="E99"/>
      <c r="F99"/>
      <c r="G99"/>
      <c r="H99" s="5"/>
      <c r="I99" s="5"/>
    </row>
    <row r="100" spans="1:9" s="1" customFormat="1" x14ac:dyDescent="0.3">
      <c r="A100" s="46"/>
      <c r="B100"/>
      <c r="C100"/>
      <c r="D100"/>
      <c r="E100"/>
      <c r="F100"/>
      <c r="G100"/>
      <c r="H100" s="5"/>
      <c r="I100" s="5"/>
    </row>
    <row r="104" spans="1:9" s="1" customFormat="1" x14ac:dyDescent="0.3">
      <c r="A104" s="46"/>
      <c r="B104"/>
      <c r="C104"/>
      <c r="D104"/>
      <c r="E104"/>
      <c r="F104"/>
      <c r="G104"/>
      <c r="H104" s="5"/>
      <c r="I104" s="5"/>
    </row>
  </sheetData>
  <mergeCells count="9">
    <mergeCell ref="A9:D9"/>
    <mergeCell ref="C21:G21"/>
    <mergeCell ref="C63:F63"/>
    <mergeCell ref="C27:G27"/>
    <mergeCell ref="C31:G31"/>
    <mergeCell ref="C35:G35"/>
    <mergeCell ref="C39:G39"/>
    <mergeCell ref="C48:G48"/>
    <mergeCell ref="C53:G5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8:H148"/>
  <sheetViews>
    <sheetView showGridLines="0" tabSelected="1" topLeftCell="A118" zoomScale="80" zoomScaleNormal="80" workbookViewId="0">
      <selection activeCell="F145" sqref="F145"/>
    </sheetView>
  </sheetViews>
  <sheetFormatPr baseColWidth="10" defaultRowHeight="13" x14ac:dyDescent="0.3"/>
  <cols>
    <col min="1" max="2" width="10.90625" style="59"/>
    <col min="3" max="3" width="22.81640625" style="59" customWidth="1"/>
    <col min="4" max="4" width="42" style="59" bestFit="1" customWidth="1"/>
    <col min="5" max="5" width="14.54296875" style="59" customWidth="1"/>
    <col min="6" max="6" width="16.08984375" style="59" customWidth="1"/>
    <col min="7" max="7" width="10.90625" style="59"/>
    <col min="8" max="8" width="13.6328125" style="59" customWidth="1"/>
    <col min="9" max="16384" width="10.90625" style="59"/>
  </cols>
  <sheetData>
    <row r="8" spans="1:8" s="58" customFormat="1" ht="15" x14ac:dyDescent="0.3">
      <c r="A8" s="76" t="s">
        <v>280</v>
      </c>
      <c r="B8" s="76"/>
      <c r="C8" s="76"/>
      <c r="D8" s="76"/>
    </row>
    <row r="9" spans="1:8" s="58" customFormat="1" x14ac:dyDescent="0.3">
      <c r="A9" s="58" t="s">
        <v>281</v>
      </c>
    </row>
    <row r="10" spans="1:8" s="58" customFormat="1" x14ac:dyDescent="0.3">
      <c r="A10" s="58" t="s">
        <v>287</v>
      </c>
    </row>
    <row r="11" spans="1:8" s="58" customFormat="1" x14ac:dyDescent="0.3">
      <c r="A11" s="58" t="s">
        <v>289</v>
      </c>
    </row>
    <row r="12" spans="1:8" s="58" customFormat="1" x14ac:dyDescent="0.3">
      <c r="A12" s="58" t="s">
        <v>285</v>
      </c>
    </row>
    <row r="13" spans="1:8" s="58" customFormat="1" x14ac:dyDescent="0.3">
      <c r="A13" s="58" t="s">
        <v>286</v>
      </c>
    </row>
    <row r="14" spans="1:8" s="58" customFormat="1" x14ac:dyDescent="0.3">
      <c r="A14" s="58" t="s">
        <v>282</v>
      </c>
    </row>
    <row r="15" spans="1:8" s="58" customFormat="1" x14ac:dyDescent="0.3">
      <c r="A15" s="58" t="s">
        <v>283</v>
      </c>
    </row>
    <row r="16" spans="1:8" s="60" customFormat="1" ht="30" customHeight="1" x14ac:dyDescent="0.35">
      <c r="A16" s="86" t="s">
        <v>116</v>
      </c>
      <c r="B16" s="86" t="s">
        <v>117</v>
      </c>
      <c r="C16" s="86" t="s">
        <v>157</v>
      </c>
      <c r="D16" s="86" t="s">
        <v>118</v>
      </c>
      <c r="E16" s="86" t="s">
        <v>122</v>
      </c>
      <c r="F16" s="86" t="s">
        <v>119</v>
      </c>
      <c r="G16" s="86" t="s">
        <v>120</v>
      </c>
      <c r="H16" s="86" t="s">
        <v>121</v>
      </c>
    </row>
    <row r="17" spans="1:8" x14ac:dyDescent="0.3">
      <c r="A17" s="61">
        <v>1</v>
      </c>
      <c r="B17" s="62">
        <v>45354</v>
      </c>
      <c r="C17" s="61" t="s">
        <v>123</v>
      </c>
      <c r="D17" s="61" t="s">
        <v>292</v>
      </c>
      <c r="E17" s="61" t="s">
        <v>86</v>
      </c>
      <c r="F17" s="63">
        <v>500</v>
      </c>
      <c r="G17" s="64">
        <v>0</v>
      </c>
      <c r="H17" s="64">
        <f>+F17-G17</f>
        <v>500</v>
      </c>
    </row>
    <row r="18" spans="1:8" x14ac:dyDescent="0.3">
      <c r="A18" s="61">
        <v>2</v>
      </c>
      <c r="B18" s="62">
        <v>45354</v>
      </c>
      <c r="C18" s="61" t="s">
        <v>124</v>
      </c>
      <c r="D18" s="61" t="s">
        <v>128</v>
      </c>
      <c r="E18" s="61" t="s">
        <v>83</v>
      </c>
      <c r="F18" s="63">
        <v>700</v>
      </c>
      <c r="G18" s="64">
        <v>0</v>
      </c>
      <c r="H18" s="64">
        <f t="shared" ref="H18:H81" si="0">+F18-G18</f>
        <v>700</v>
      </c>
    </row>
    <row r="19" spans="1:8" x14ac:dyDescent="0.3">
      <c r="A19" s="61">
        <v>3</v>
      </c>
      <c r="B19" s="62">
        <v>45354</v>
      </c>
      <c r="C19" s="61" t="s">
        <v>127</v>
      </c>
      <c r="D19" s="61" t="s">
        <v>292</v>
      </c>
      <c r="E19" s="61" t="s">
        <v>86</v>
      </c>
      <c r="F19" s="63">
        <v>900</v>
      </c>
      <c r="G19" s="64">
        <v>0</v>
      </c>
      <c r="H19" s="64">
        <f t="shared" si="0"/>
        <v>900</v>
      </c>
    </row>
    <row r="20" spans="1:8" x14ac:dyDescent="0.3">
      <c r="A20" s="61">
        <v>4</v>
      </c>
      <c r="B20" s="62">
        <v>45354</v>
      </c>
      <c r="C20" s="61" t="s">
        <v>125</v>
      </c>
      <c r="D20" s="61" t="s">
        <v>292</v>
      </c>
      <c r="E20" s="61" t="s">
        <v>86</v>
      </c>
      <c r="F20" s="63">
        <v>4000</v>
      </c>
      <c r="G20" s="64">
        <v>0</v>
      </c>
      <c r="H20" s="64">
        <f t="shared" si="0"/>
        <v>4000</v>
      </c>
    </row>
    <row r="21" spans="1:8" x14ac:dyDescent="0.3">
      <c r="A21" s="61">
        <v>5</v>
      </c>
      <c r="B21" s="65">
        <v>45380</v>
      </c>
      <c r="C21" s="66" t="s">
        <v>193</v>
      </c>
      <c r="D21" s="17" t="s">
        <v>190</v>
      </c>
      <c r="E21" s="61" t="s">
        <v>109</v>
      </c>
      <c r="F21" s="47">
        <v>500</v>
      </c>
      <c r="G21" s="64">
        <v>0</v>
      </c>
      <c r="H21" s="64">
        <f t="shared" si="0"/>
        <v>500</v>
      </c>
    </row>
    <row r="22" spans="1:8" x14ac:dyDescent="0.3">
      <c r="A22" s="61">
        <v>6</v>
      </c>
      <c r="B22" s="65">
        <v>45380</v>
      </c>
      <c r="C22" s="66" t="s">
        <v>194</v>
      </c>
      <c r="D22" s="13" t="s">
        <v>191</v>
      </c>
      <c r="E22" s="61" t="s">
        <v>110</v>
      </c>
      <c r="F22" s="48">
        <v>400</v>
      </c>
      <c r="G22" s="64">
        <v>0</v>
      </c>
      <c r="H22" s="64">
        <f t="shared" si="0"/>
        <v>400</v>
      </c>
    </row>
    <row r="23" spans="1:8" x14ac:dyDescent="0.3">
      <c r="A23" s="61">
        <v>7</v>
      </c>
      <c r="B23" s="65">
        <v>45380</v>
      </c>
      <c r="C23" s="66" t="s">
        <v>195</v>
      </c>
      <c r="D23" s="13" t="s">
        <v>293</v>
      </c>
      <c r="E23" s="61" t="s">
        <v>111</v>
      </c>
      <c r="F23" s="47">
        <v>450</v>
      </c>
      <c r="G23" s="64">
        <v>0</v>
      </c>
      <c r="H23" s="64">
        <f t="shared" si="0"/>
        <v>450</v>
      </c>
    </row>
    <row r="24" spans="1:8" x14ac:dyDescent="0.3">
      <c r="A24" s="61">
        <v>8</v>
      </c>
      <c r="B24" s="65">
        <v>45411</v>
      </c>
      <c r="C24" s="66" t="s">
        <v>196</v>
      </c>
      <c r="D24" s="13" t="s">
        <v>294</v>
      </c>
      <c r="E24" s="61" t="s">
        <v>112</v>
      </c>
      <c r="F24" s="47">
        <v>200</v>
      </c>
      <c r="G24" s="64">
        <v>0</v>
      </c>
      <c r="H24" s="64">
        <f t="shared" si="0"/>
        <v>200</v>
      </c>
    </row>
    <row r="25" spans="1:8" x14ac:dyDescent="0.3">
      <c r="A25" s="61">
        <v>9</v>
      </c>
      <c r="B25" s="65">
        <v>45411</v>
      </c>
      <c r="C25" s="66" t="s">
        <v>197</v>
      </c>
      <c r="D25" s="13" t="s">
        <v>74</v>
      </c>
      <c r="E25" s="61" t="s">
        <v>113</v>
      </c>
      <c r="F25" s="47">
        <v>200</v>
      </c>
      <c r="G25" s="64">
        <v>0</v>
      </c>
      <c r="H25" s="64">
        <f t="shared" si="0"/>
        <v>200</v>
      </c>
    </row>
    <row r="26" spans="1:8" x14ac:dyDescent="0.3">
      <c r="A26" s="61">
        <v>10</v>
      </c>
      <c r="B26" s="65">
        <v>45411</v>
      </c>
      <c r="C26" s="66" t="s">
        <v>198</v>
      </c>
      <c r="D26" s="17" t="s">
        <v>72</v>
      </c>
      <c r="E26" s="61" t="s">
        <v>114</v>
      </c>
      <c r="F26" s="67">
        <v>250</v>
      </c>
      <c r="G26" s="64">
        <v>0</v>
      </c>
      <c r="H26" s="64">
        <f t="shared" si="0"/>
        <v>250</v>
      </c>
    </row>
    <row r="27" spans="1:8" x14ac:dyDescent="0.3">
      <c r="A27" s="61">
        <v>11</v>
      </c>
      <c r="B27" s="65">
        <v>45411</v>
      </c>
      <c r="C27" s="66" t="s">
        <v>199</v>
      </c>
      <c r="D27" s="17" t="s">
        <v>75</v>
      </c>
      <c r="E27" s="61" t="s">
        <v>115</v>
      </c>
      <c r="F27" s="67">
        <v>70</v>
      </c>
      <c r="G27" s="64">
        <v>0</v>
      </c>
      <c r="H27" s="64">
        <f t="shared" si="0"/>
        <v>70</v>
      </c>
    </row>
    <row r="28" spans="1:8" x14ac:dyDescent="0.3">
      <c r="A28" s="61">
        <v>12</v>
      </c>
      <c r="B28" s="62">
        <v>45371</v>
      </c>
      <c r="C28" s="61" t="s">
        <v>126</v>
      </c>
      <c r="D28" s="61" t="s">
        <v>128</v>
      </c>
      <c r="E28" s="61" t="s">
        <v>83</v>
      </c>
      <c r="F28" s="63">
        <v>2000</v>
      </c>
      <c r="G28" s="64">
        <v>0</v>
      </c>
      <c r="H28" s="64">
        <f t="shared" si="0"/>
        <v>2000</v>
      </c>
    </row>
    <row r="29" spans="1:8" x14ac:dyDescent="0.3">
      <c r="A29" s="61">
        <v>13</v>
      </c>
      <c r="B29" s="62">
        <v>45385</v>
      </c>
      <c r="C29" s="61" t="s">
        <v>129</v>
      </c>
      <c r="D29" s="61" t="s">
        <v>137</v>
      </c>
      <c r="E29" s="61" t="s">
        <v>84</v>
      </c>
      <c r="F29" s="63">
        <v>500</v>
      </c>
      <c r="G29" s="64">
        <v>0</v>
      </c>
      <c r="H29" s="64">
        <f t="shared" si="0"/>
        <v>500</v>
      </c>
    </row>
    <row r="30" spans="1:8" x14ac:dyDescent="0.3">
      <c r="A30" s="61">
        <v>14</v>
      </c>
      <c r="B30" s="62">
        <v>45385</v>
      </c>
      <c r="C30" s="61" t="s">
        <v>130</v>
      </c>
      <c r="D30" s="61" t="s">
        <v>137</v>
      </c>
      <c r="E30" s="61" t="s">
        <v>84</v>
      </c>
      <c r="F30" s="63">
        <v>500</v>
      </c>
      <c r="G30" s="64">
        <v>0</v>
      </c>
      <c r="H30" s="64">
        <f t="shared" si="0"/>
        <v>500</v>
      </c>
    </row>
    <row r="31" spans="1:8" x14ac:dyDescent="0.3">
      <c r="A31" s="61">
        <v>15</v>
      </c>
      <c r="B31" s="62">
        <v>45392</v>
      </c>
      <c r="C31" s="61" t="s">
        <v>131</v>
      </c>
      <c r="D31" s="61" t="s">
        <v>137</v>
      </c>
      <c r="E31" s="61" t="s">
        <v>84</v>
      </c>
      <c r="F31" s="63">
        <v>1000</v>
      </c>
      <c r="G31" s="64">
        <v>0</v>
      </c>
      <c r="H31" s="64">
        <f t="shared" si="0"/>
        <v>1000</v>
      </c>
    </row>
    <row r="32" spans="1:8" x14ac:dyDescent="0.3">
      <c r="A32" s="61">
        <v>16</v>
      </c>
      <c r="B32" s="62">
        <v>45386</v>
      </c>
      <c r="C32" s="61" t="s">
        <v>132</v>
      </c>
      <c r="D32" s="61" t="s">
        <v>137</v>
      </c>
      <c r="E32" s="61" t="s">
        <v>84</v>
      </c>
      <c r="F32" s="63">
        <v>500</v>
      </c>
      <c r="G32" s="64">
        <v>0</v>
      </c>
      <c r="H32" s="64">
        <f t="shared" si="0"/>
        <v>500</v>
      </c>
    </row>
    <row r="33" spans="1:8" x14ac:dyDescent="0.3">
      <c r="A33" s="61">
        <v>17</v>
      </c>
      <c r="B33" s="62">
        <v>45389</v>
      </c>
      <c r="C33" s="61" t="s">
        <v>133</v>
      </c>
      <c r="D33" s="61" t="s">
        <v>137</v>
      </c>
      <c r="E33" s="61" t="s">
        <v>84</v>
      </c>
      <c r="F33" s="63">
        <v>500</v>
      </c>
      <c r="G33" s="64">
        <v>0</v>
      </c>
      <c r="H33" s="64">
        <f t="shared" si="0"/>
        <v>500</v>
      </c>
    </row>
    <row r="34" spans="1:8" x14ac:dyDescent="0.3">
      <c r="A34" s="61">
        <v>18</v>
      </c>
      <c r="B34" s="62">
        <v>45389</v>
      </c>
      <c r="C34" s="61" t="s">
        <v>134</v>
      </c>
      <c r="D34" s="61" t="s">
        <v>137</v>
      </c>
      <c r="E34" s="61" t="s">
        <v>84</v>
      </c>
      <c r="F34" s="63">
        <v>1000</v>
      </c>
      <c r="G34" s="64">
        <v>0</v>
      </c>
      <c r="H34" s="64">
        <f t="shared" si="0"/>
        <v>1000</v>
      </c>
    </row>
    <row r="35" spans="1:8" x14ac:dyDescent="0.3">
      <c r="A35" s="61">
        <v>19</v>
      </c>
      <c r="B35" s="62">
        <v>45389</v>
      </c>
      <c r="C35" s="61" t="s">
        <v>135</v>
      </c>
      <c r="D35" s="61" t="s">
        <v>137</v>
      </c>
      <c r="E35" s="61" t="s">
        <v>84</v>
      </c>
      <c r="F35" s="63">
        <v>500</v>
      </c>
      <c r="G35" s="64">
        <v>0</v>
      </c>
      <c r="H35" s="64">
        <f t="shared" si="0"/>
        <v>500</v>
      </c>
    </row>
    <row r="36" spans="1:8" x14ac:dyDescent="0.3">
      <c r="A36" s="61">
        <v>20</v>
      </c>
      <c r="B36" s="62">
        <v>45402</v>
      </c>
      <c r="C36" s="61" t="s">
        <v>136</v>
      </c>
      <c r="D36" s="61" t="s">
        <v>137</v>
      </c>
      <c r="E36" s="61" t="s">
        <v>84</v>
      </c>
      <c r="F36" s="63">
        <v>500</v>
      </c>
      <c r="G36" s="64">
        <v>0</v>
      </c>
      <c r="H36" s="64">
        <f t="shared" si="0"/>
        <v>500</v>
      </c>
    </row>
    <row r="37" spans="1:8" x14ac:dyDescent="0.3">
      <c r="A37" s="61">
        <v>21</v>
      </c>
      <c r="B37" s="62">
        <v>45772</v>
      </c>
      <c r="C37" s="61" t="s">
        <v>138</v>
      </c>
      <c r="D37" s="61" t="s">
        <v>145</v>
      </c>
      <c r="E37" s="61" t="s">
        <v>85</v>
      </c>
      <c r="F37" s="64">
        <v>725</v>
      </c>
      <c r="G37" s="64">
        <v>0</v>
      </c>
      <c r="H37" s="64">
        <f t="shared" si="0"/>
        <v>725</v>
      </c>
    </row>
    <row r="38" spans="1:8" x14ac:dyDescent="0.3">
      <c r="A38" s="61">
        <v>22</v>
      </c>
      <c r="B38" s="62">
        <v>45773</v>
      </c>
      <c r="C38" s="61" t="s">
        <v>139</v>
      </c>
      <c r="D38" s="61" t="s">
        <v>145</v>
      </c>
      <c r="E38" s="61" t="s">
        <v>85</v>
      </c>
      <c r="F38" s="64">
        <v>500</v>
      </c>
      <c r="G38" s="64">
        <v>0</v>
      </c>
      <c r="H38" s="64">
        <f t="shared" si="0"/>
        <v>500</v>
      </c>
    </row>
    <row r="39" spans="1:8" x14ac:dyDescent="0.3">
      <c r="A39" s="61">
        <v>23</v>
      </c>
      <c r="B39" s="65" t="s">
        <v>200</v>
      </c>
      <c r="C39" s="66" t="s">
        <v>207</v>
      </c>
      <c r="D39" s="17" t="s">
        <v>190</v>
      </c>
      <c r="E39" s="61" t="s">
        <v>109</v>
      </c>
      <c r="F39" s="47">
        <v>500</v>
      </c>
      <c r="G39" s="64">
        <v>0</v>
      </c>
      <c r="H39" s="64">
        <f t="shared" si="0"/>
        <v>500</v>
      </c>
    </row>
    <row r="40" spans="1:8" x14ac:dyDescent="0.3">
      <c r="A40" s="61">
        <v>24</v>
      </c>
      <c r="B40" s="65" t="s">
        <v>201</v>
      </c>
      <c r="C40" s="66" t="s">
        <v>208</v>
      </c>
      <c r="D40" s="13" t="s">
        <v>191</v>
      </c>
      <c r="E40" s="61" t="s">
        <v>110</v>
      </c>
      <c r="F40" s="48">
        <v>400</v>
      </c>
      <c r="G40" s="64">
        <v>0</v>
      </c>
      <c r="H40" s="64">
        <f t="shared" si="0"/>
        <v>400</v>
      </c>
    </row>
    <row r="41" spans="1:8" x14ac:dyDescent="0.3">
      <c r="A41" s="61">
        <v>25</v>
      </c>
      <c r="B41" s="65" t="s">
        <v>202</v>
      </c>
      <c r="C41" s="66" t="s">
        <v>209</v>
      </c>
      <c r="D41" s="13" t="s">
        <v>192</v>
      </c>
      <c r="E41" s="61" t="s">
        <v>111</v>
      </c>
      <c r="F41" s="47">
        <v>450</v>
      </c>
      <c r="G41" s="64">
        <v>0</v>
      </c>
      <c r="H41" s="64">
        <f t="shared" si="0"/>
        <v>450</v>
      </c>
    </row>
    <row r="42" spans="1:8" x14ac:dyDescent="0.3">
      <c r="A42" s="61">
        <v>26</v>
      </c>
      <c r="B42" s="65" t="s">
        <v>203</v>
      </c>
      <c r="C42" s="66" t="s">
        <v>210</v>
      </c>
      <c r="D42" s="13" t="s">
        <v>73</v>
      </c>
      <c r="E42" s="61" t="s">
        <v>112</v>
      </c>
      <c r="F42" s="47">
        <v>200</v>
      </c>
      <c r="G42" s="64">
        <v>0</v>
      </c>
      <c r="H42" s="64">
        <f t="shared" si="0"/>
        <v>200</v>
      </c>
    </row>
    <row r="43" spans="1:8" x14ac:dyDescent="0.3">
      <c r="A43" s="61">
        <v>27</v>
      </c>
      <c r="B43" s="65" t="s">
        <v>204</v>
      </c>
      <c r="C43" s="66" t="s">
        <v>211</v>
      </c>
      <c r="D43" s="13" t="s">
        <v>74</v>
      </c>
      <c r="E43" s="61" t="s">
        <v>113</v>
      </c>
      <c r="F43" s="47">
        <v>200</v>
      </c>
      <c r="G43" s="64">
        <v>0</v>
      </c>
      <c r="H43" s="64">
        <f t="shared" si="0"/>
        <v>200</v>
      </c>
    </row>
    <row r="44" spans="1:8" x14ac:dyDescent="0.3">
      <c r="A44" s="61">
        <v>28</v>
      </c>
      <c r="B44" s="65" t="s">
        <v>205</v>
      </c>
      <c r="C44" s="66" t="s">
        <v>212</v>
      </c>
      <c r="D44" s="17" t="s">
        <v>72</v>
      </c>
      <c r="E44" s="61" t="s">
        <v>114</v>
      </c>
      <c r="F44" s="67">
        <v>250</v>
      </c>
      <c r="G44" s="64">
        <v>0</v>
      </c>
      <c r="H44" s="64">
        <f t="shared" si="0"/>
        <v>250</v>
      </c>
    </row>
    <row r="45" spans="1:8" x14ac:dyDescent="0.3">
      <c r="A45" s="61">
        <v>29</v>
      </c>
      <c r="B45" s="65" t="s">
        <v>206</v>
      </c>
      <c r="C45" s="66" t="s">
        <v>213</v>
      </c>
      <c r="D45" s="17" t="s">
        <v>75</v>
      </c>
      <c r="E45" s="61" t="s">
        <v>115</v>
      </c>
      <c r="F45" s="67">
        <v>70</v>
      </c>
      <c r="G45" s="64">
        <v>0</v>
      </c>
      <c r="H45" s="64">
        <f t="shared" si="0"/>
        <v>70</v>
      </c>
    </row>
    <row r="46" spans="1:8" x14ac:dyDescent="0.3">
      <c r="A46" s="61">
        <v>30</v>
      </c>
      <c r="B46" s="62">
        <v>45778</v>
      </c>
      <c r="C46" s="61" t="s">
        <v>140</v>
      </c>
      <c r="D46" s="61" t="s">
        <v>145</v>
      </c>
      <c r="E46" s="61" t="s">
        <v>85</v>
      </c>
      <c r="F46" s="64">
        <v>500</v>
      </c>
      <c r="G46" s="64">
        <v>0</v>
      </c>
      <c r="H46" s="64">
        <f t="shared" si="0"/>
        <v>500</v>
      </c>
    </row>
    <row r="47" spans="1:8" x14ac:dyDescent="0.3">
      <c r="A47" s="61">
        <v>31</v>
      </c>
      <c r="B47" s="62">
        <v>45782</v>
      </c>
      <c r="C47" s="61" t="s">
        <v>141</v>
      </c>
      <c r="D47" s="61" t="s">
        <v>145</v>
      </c>
      <c r="E47" s="61" t="s">
        <v>85</v>
      </c>
      <c r="F47" s="64">
        <v>1000</v>
      </c>
      <c r="G47" s="64">
        <v>0</v>
      </c>
      <c r="H47" s="64">
        <f t="shared" si="0"/>
        <v>1000</v>
      </c>
    </row>
    <row r="48" spans="1:8" x14ac:dyDescent="0.3">
      <c r="A48" s="61">
        <v>32</v>
      </c>
      <c r="B48" s="62">
        <v>45792</v>
      </c>
      <c r="C48" s="61" t="s">
        <v>142</v>
      </c>
      <c r="D48" s="61" t="s">
        <v>145</v>
      </c>
      <c r="E48" s="61" t="s">
        <v>85</v>
      </c>
      <c r="F48" s="64">
        <v>500</v>
      </c>
      <c r="G48" s="64">
        <v>0</v>
      </c>
      <c r="H48" s="64">
        <f t="shared" si="0"/>
        <v>500</v>
      </c>
    </row>
    <row r="49" spans="1:8" x14ac:dyDescent="0.3">
      <c r="A49" s="61">
        <v>33</v>
      </c>
      <c r="B49" s="62">
        <v>45793</v>
      </c>
      <c r="C49" s="61" t="s">
        <v>143</v>
      </c>
      <c r="D49" s="61" t="s">
        <v>145</v>
      </c>
      <c r="E49" s="61" t="s">
        <v>85</v>
      </c>
      <c r="F49" s="64">
        <v>600</v>
      </c>
      <c r="G49" s="64">
        <v>0</v>
      </c>
      <c r="H49" s="64">
        <f t="shared" si="0"/>
        <v>600</v>
      </c>
    </row>
    <row r="50" spans="1:8" x14ac:dyDescent="0.3">
      <c r="A50" s="61">
        <v>34</v>
      </c>
      <c r="B50" s="62">
        <v>45797</v>
      </c>
      <c r="C50" s="61" t="s">
        <v>144</v>
      </c>
      <c r="D50" s="61" t="s">
        <v>145</v>
      </c>
      <c r="E50" s="61" t="s">
        <v>85</v>
      </c>
      <c r="F50" s="64">
        <v>3000</v>
      </c>
      <c r="G50" s="64">
        <v>0</v>
      </c>
      <c r="H50" s="64">
        <f t="shared" si="0"/>
        <v>3000</v>
      </c>
    </row>
    <row r="51" spans="1:8" x14ac:dyDescent="0.3">
      <c r="A51" s="61">
        <v>35</v>
      </c>
      <c r="B51" s="65" t="s">
        <v>221</v>
      </c>
      <c r="C51" s="66" t="s">
        <v>214</v>
      </c>
      <c r="D51" s="17" t="s">
        <v>190</v>
      </c>
      <c r="E51" s="61" t="s">
        <v>109</v>
      </c>
      <c r="F51" s="47">
        <v>500</v>
      </c>
      <c r="G51" s="64">
        <v>0</v>
      </c>
      <c r="H51" s="64">
        <f t="shared" si="0"/>
        <v>500</v>
      </c>
    </row>
    <row r="52" spans="1:8" x14ac:dyDescent="0.3">
      <c r="A52" s="61">
        <v>36</v>
      </c>
      <c r="B52" s="65" t="s">
        <v>222</v>
      </c>
      <c r="C52" s="66" t="s">
        <v>215</v>
      </c>
      <c r="D52" s="13" t="s">
        <v>191</v>
      </c>
      <c r="E52" s="61" t="s">
        <v>110</v>
      </c>
      <c r="F52" s="48">
        <v>400</v>
      </c>
      <c r="G52" s="64">
        <v>0</v>
      </c>
      <c r="H52" s="64">
        <f t="shared" si="0"/>
        <v>400</v>
      </c>
    </row>
    <row r="53" spans="1:8" x14ac:dyDescent="0.3">
      <c r="A53" s="61">
        <v>37</v>
      </c>
      <c r="B53" s="65" t="s">
        <v>223</v>
      </c>
      <c r="C53" s="66" t="s">
        <v>216</v>
      </c>
      <c r="D53" s="13" t="s">
        <v>192</v>
      </c>
      <c r="E53" s="61" t="s">
        <v>111</v>
      </c>
      <c r="F53" s="47">
        <v>450</v>
      </c>
      <c r="G53" s="64">
        <v>0</v>
      </c>
      <c r="H53" s="64">
        <f t="shared" si="0"/>
        <v>450</v>
      </c>
    </row>
    <row r="54" spans="1:8" x14ac:dyDescent="0.3">
      <c r="A54" s="61">
        <v>38</v>
      </c>
      <c r="B54" s="65" t="s">
        <v>224</v>
      </c>
      <c r="C54" s="66" t="s">
        <v>217</v>
      </c>
      <c r="D54" s="13" t="s">
        <v>73</v>
      </c>
      <c r="E54" s="61" t="s">
        <v>112</v>
      </c>
      <c r="F54" s="47">
        <v>200</v>
      </c>
      <c r="G54" s="64">
        <v>0</v>
      </c>
      <c r="H54" s="64">
        <f t="shared" si="0"/>
        <v>200</v>
      </c>
    </row>
    <row r="55" spans="1:8" x14ac:dyDescent="0.3">
      <c r="A55" s="61">
        <v>39</v>
      </c>
      <c r="B55" s="65" t="s">
        <v>225</v>
      </c>
      <c r="C55" s="66" t="s">
        <v>218</v>
      </c>
      <c r="D55" s="13" t="s">
        <v>74</v>
      </c>
      <c r="E55" s="61" t="s">
        <v>113</v>
      </c>
      <c r="F55" s="47">
        <v>200</v>
      </c>
      <c r="G55" s="64">
        <v>0</v>
      </c>
      <c r="H55" s="64">
        <f t="shared" si="0"/>
        <v>200</v>
      </c>
    </row>
    <row r="56" spans="1:8" x14ac:dyDescent="0.3">
      <c r="A56" s="61">
        <v>40</v>
      </c>
      <c r="B56" s="65" t="s">
        <v>226</v>
      </c>
      <c r="C56" s="66" t="s">
        <v>219</v>
      </c>
      <c r="D56" s="17" t="s">
        <v>72</v>
      </c>
      <c r="E56" s="61" t="s">
        <v>114</v>
      </c>
      <c r="F56" s="67">
        <v>250</v>
      </c>
      <c r="G56" s="64">
        <v>0</v>
      </c>
      <c r="H56" s="64">
        <f t="shared" si="0"/>
        <v>250</v>
      </c>
    </row>
    <row r="57" spans="1:8" x14ac:dyDescent="0.3">
      <c r="A57" s="61">
        <v>41</v>
      </c>
      <c r="B57" s="65" t="s">
        <v>227</v>
      </c>
      <c r="C57" s="66" t="s">
        <v>220</v>
      </c>
      <c r="D57" s="17" t="s">
        <v>75</v>
      </c>
      <c r="E57" s="61" t="s">
        <v>115</v>
      </c>
      <c r="F57" s="67">
        <v>70</v>
      </c>
      <c r="G57" s="64">
        <v>0</v>
      </c>
      <c r="H57" s="64">
        <f t="shared" si="0"/>
        <v>70</v>
      </c>
    </row>
    <row r="58" spans="1:8" x14ac:dyDescent="0.3">
      <c r="A58" s="61">
        <v>42</v>
      </c>
      <c r="B58" s="62">
        <v>45810</v>
      </c>
      <c r="C58" s="61" t="s">
        <v>146</v>
      </c>
      <c r="D58" s="61" t="s">
        <v>145</v>
      </c>
      <c r="E58" s="61" t="s">
        <v>85</v>
      </c>
      <c r="F58" s="64">
        <v>800</v>
      </c>
      <c r="G58" s="64">
        <v>0</v>
      </c>
      <c r="H58" s="64">
        <f t="shared" si="0"/>
        <v>800</v>
      </c>
    </row>
    <row r="59" spans="1:8" x14ac:dyDescent="0.3">
      <c r="A59" s="61">
        <v>43</v>
      </c>
      <c r="B59" s="62">
        <v>45813</v>
      </c>
      <c r="C59" s="61" t="s">
        <v>147</v>
      </c>
      <c r="D59" s="61" t="s">
        <v>148</v>
      </c>
      <c r="E59" s="61" t="s">
        <v>88</v>
      </c>
      <c r="F59" s="64">
        <v>400</v>
      </c>
      <c r="G59" s="64"/>
      <c r="H59" s="64">
        <f t="shared" si="0"/>
        <v>400</v>
      </c>
    </row>
    <row r="60" spans="1:8" x14ac:dyDescent="0.3">
      <c r="A60" s="61">
        <v>44</v>
      </c>
      <c r="B60" s="62">
        <v>45818</v>
      </c>
      <c r="C60" s="61" t="s">
        <v>150</v>
      </c>
      <c r="D60" s="61" t="s">
        <v>149</v>
      </c>
      <c r="E60" s="61" t="s">
        <v>89</v>
      </c>
      <c r="F60" s="64">
        <v>1600</v>
      </c>
      <c r="G60" s="64"/>
      <c r="H60" s="64">
        <f t="shared" si="0"/>
        <v>1600</v>
      </c>
    </row>
    <row r="61" spans="1:8" x14ac:dyDescent="0.3">
      <c r="A61" s="61">
        <v>45</v>
      </c>
      <c r="B61" s="62">
        <v>45822</v>
      </c>
      <c r="C61" s="61" t="s">
        <v>151</v>
      </c>
      <c r="D61" s="61" t="s">
        <v>152</v>
      </c>
      <c r="E61" s="61" t="s">
        <v>91</v>
      </c>
      <c r="F61" s="64">
        <v>3000</v>
      </c>
      <c r="G61" s="64"/>
      <c r="H61" s="64">
        <f t="shared" si="0"/>
        <v>3000</v>
      </c>
    </row>
    <row r="62" spans="1:8" x14ac:dyDescent="0.3">
      <c r="A62" s="61">
        <v>46</v>
      </c>
      <c r="B62" s="62">
        <v>45820</v>
      </c>
      <c r="C62" s="61" t="s">
        <v>153</v>
      </c>
      <c r="D62" s="61" t="s">
        <v>152</v>
      </c>
      <c r="E62" s="61" t="s">
        <v>91</v>
      </c>
      <c r="F62" s="64">
        <v>3000</v>
      </c>
      <c r="G62" s="64"/>
      <c r="H62" s="64">
        <f t="shared" si="0"/>
        <v>3000</v>
      </c>
    </row>
    <row r="63" spans="1:8" x14ac:dyDescent="0.3">
      <c r="A63" s="61">
        <v>47</v>
      </c>
      <c r="B63" s="62">
        <v>45824</v>
      </c>
      <c r="C63" s="61" t="s">
        <v>154</v>
      </c>
      <c r="D63" s="61" t="s">
        <v>152</v>
      </c>
      <c r="E63" s="61" t="s">
        <v>91</v>
      </c>
      <c r="F63" s="64">
        <v>2599</v>
      </c>
      <c r="G63" s="64"/>
      <c r="H63" s="64">
        <f t="shared" si="0"/>
        <v>2599</v>
      </c>
    </row>
    <row r="64" spans="1:8" x14ac:dyDescent="0.3">
      <c r="A64" s="61">
        <v>48</v>
      </c>
      <c r="B64" s="62">
        <v>45822</v>
      </c>
      <c r="C64" s="61" t="s">
        <v>155</v>
      </c>
      <c r="D64" s="61" t="s">
        <v>152</v>
      </c>
      <c r="E64" s="61" t="s">
        <v>91</v>
      </c>
      <c r="F64" s="64">
        <v>3000</v>
      </c>
      <c r="G64" s="64"/>
      <c r="H64" s="64">
        <f t="shared" si="0"/>
        <v>3000</v>
      </c>
    </row>
    <row r="65" spans="1:8" x14ac:dyDescent="0.3">
      <c r="A65" s="61">
        <v>49</v>
      </c>
      <c r="B65" s="62">
        <v>45828</v>
      </c>
      <c r="C65" s="61" t="s">
        <v>156</v>
      </c>
      <c r="D65" s="61" t="s">
        <v>152</v>
      </c>
      <c r="E65" s="61" t="s">
        <v>91</v>
      </c>
      <c r="F65" s="64">
        <v>496</v>
      </c>
      <c r="G65" s="64"/>
      <c r="H65" s="64">
        <f t="shared" si="0"/>
        <v>496</v>
      </c>
    </row>
    <row r="66" spans="1:8" x14ac:dyDescent="0.3">
      <c r="A66" s="61">
        <v>50</v>
      </c>
      <c r="B66" s="62">
        <v>45824</v>
      </c>
      <c r="C66" s="61" t="s">
        <v>158</v>
      </c>
      <c r="D66" s="61" t="s">
        <v>160</v>
      </c>
      <c r="E66" s="61" t="s">
        <v>92</v>
      </c>
      <c r="F66" s="64">
        <v>250</v>
      </c>
      <c r="G66" s="64"/>
      <c r="H66" s="64">
        <f t="shared" si="0"/>
        <v>250</v>
      </c>
    </row>
    <row r="67" spans="1:8" x14ac:dyDescent="0.3">
      <c r="A67" s="61">
        <v>51</v>
      </c>
      <c r="B67" s="62">
        <v>45834</v>
      </c>
      <c r="C67" s="61" t="s">
        <v>159</v>
      </c>
      <c r="D67" s="61" t="s">
        <v>160</v>
      </c>
      <c r="E67" s="61" t="s">
        <v>92</v>
      </c>
      <c r="F67" s="64">
        <v>250</v>
      </c>
      <c r="G67" s="64"/>
      <c r="H67" s="64">
        <f t="shared" si="0"/>
        <v>250</v>
      </c>
    </row>
    <row r="68" spans="1:8" x14ac:dyDescent="0.3">
      <c r="A68" s="61">
        <v>52</v>
      </c>
      <c r="B68" s="65" t="s">
        <v>235</v>
      </c>
      <c r="C68" s="66" t="s">
        <v>228</v>
      </c>
      <c r="D68" s="17" t="s">
        <v>190</v>
      </c>
      <c r="E68" s="61" t="s">
        <v>109</v>
      </c>
      <c r="F68" s="47">
        <v>500</v>
      </c>
      <c r="G68" s="64">
        <v>0</v>
      </c>
      <c r="H68" s="64">
        <f t="shared" si="0"/>
        <v>500</v>
      </c>
    </row>
    <row r="69" spans="1:8" x14ac:dyDescent="0.3">
      <c r="A69" s="61">
        <v>53</v>
      </c>
      <c r="B69" s="65" t="s">
        <v>236</v>
      </c>
      <c r="C69" s="66" t="s">
        <v>229</v>
      </c>
      <c r="D69" s="13" t="s">
        <v>191</v>
      </c>
      <c r="E69" s="61" t="s">
        <v>110</v>
      </c>
      <c r="F69" s="48">
        <v>400</v>
      </c>
      <c r="G69" s="64">
        <v>0</v>
      </c>
      <c r="H69" s="64">
        <f t="shared" si="0"/>
        <v>400</v>
      </c>
    </row>
    <row r="70" spans="1:8" x14ac:dyDescent="0.3">
      <c r="A70" s="61">
        <v>54</v>
      </c>
      <c r="B70" s="65" t="s">
        <v>237</v>
      </c>
      <c r="C70" s="66" t="s">
        <v>230</v>
      </c>
      <c r="D70" s="13" t="s">
        <v>192</v>
      </c>
      <c r="E70" s="61" t="s">
        <v>111</v>
      </c>
      <c r="F70" s="47">
        <v>450</v>
      </c>
      <c r="G70" s="64">
        <v>0</v>
      </c>
      <c r="H70" s="64">
        <f t="shared" si="0"/>
        <v>450</v>
      </c>
    </row>
    <row r="71" spans="1:8" x14ac:dyDescent="0.3">
      <c r="A71" s="61">
        <v>55</v>
      </c>
      <c r="B71" s="65" t="s">
        <v>238</v>
      </c>
      <c r="C71" s="66" t="s">
        <v>231</v>
      </c>
      <c r="D71" s="13" t="s">
        <v>73</v>
      </c>
      <c r="E71" s="61" t="s">
        <v>112</v>
      </c>
      <c r="F71" s="47">
        <v>200</v>
      </c>
      <c r="G71" s="64">
        <v>0</v>
      </c>
      <c r="H71" s="64">
        <f t="shared" si="0"/>
        <v>200</v>
      </c>
    </row>
    <row r="72" spans="1:8" x14ac:dyDescent="0.3">
      <c r="A72" s="61">
        <v>56</v>
      </c>
      <c r="B72" s="65" t="s">
        <v>239</v>
      </c>
      <c r="C72" s="66" t="s">
        <v>232</v>
      </c>
      <c r="D72" s="13" t="s">
        <v>74</v>
      </c>
      <c r="E72" s="61" t="s">
        <v>113</v>
      </c>
      <c r="F72" s="47">
        <v>200</v>
      </c>
      <c r="G72" s="64">
        <v>0</v>
      </c>
      <c r="H72" s="64">
        <f t="shared" si="0"/>
        <v>200</v>
      </c>
    </row>
    <row r="73" spans="1:8" x14ac:dyDescent="0.3">
      <c r="A73" s="61">
        <v>57</v>
      </c>
      <c r="B73" s="65" t="s">
        <v>240</v>
      </c>
      <c r="C73" s="66" t="s">
        <v>233</v>
      </c>
      <c r="D73" s="17" t="s">
        <v>72</v>
      </c>
      <c r="E73" s="61" t="s">
        <v>114</v>
      </c>
      <c r="F73" s="67">
        <v>250</v>
      </c>
      <c r="G73" s="64">
        <v>0</v>
      </c>
      <c r="H73" s="64">
        <f t="shared" si="0"/>
        <v>250</v>
      </c>
    </row>
    <row r="74" spans="1:8" x14ac:dyDescent="0.3">
      <c r="A74" s="61">
        <v>58</v>
      </c>
      <c r="B74" s="65" t="s">
        <v>241</v>
      </c>
      <c r="C74" s="66" t="s">
        <v>234</v>
      </c>
      <c r="D74" s="17" t="s">
        <v>75</v>
      </c>
      <c r="E74" s="61" t="s">
        <v>115</v>
      </c>
      <c r="F74" s="67">
        <v>70</v>
      </c>
      <c r="G74" s="64">
        <v>0</v>
      </c>
      <c r="H74" s="64">
        <f t="shared" si="0"/>
        <v>70</v>
      </c>
    </row>
    <row r="75" spans="1:8" x14ac:dyDescent="0.3">
      <c r="A75" s="61">
        <v>59</v>
      </c>
      <c r="B75" s="62">
        <v>45843</v>
      </c>
      <c r="C75" s="61" t="s">
        <v>161</v>
      </c>
      <c r="D75" s="61" t="s">
        <v>165</v>
      </c>
      <c r="E75" s="61" t="s">
        <v>94</v>
      </c>
      <c r="F75" s="64">
        <v>100</v>
      </c>
      <c r="G75" s="64"/>
      <c r="H75" s="64">
        <f t="shared" si="0"/>
        <v>100</v>
      </c>
    </row>
    <row r="76" spans="1:8" x14ac:dyDescent="0.3">
      <c r="A76" s="61">
        <v>60</v>
      </c>
      <c r="B76" s="62">
        <v>45848</v>
      </c>
      <c r="C76" s="61" t="s">
        <v>162</v>
      </c>
      <c r="D76" s="61" t="s">
        <v>165</v>
      </c>
      <c r="E76" s="61" t="s">
        <v>94</v>
      </c>
      <c r="F76" s="64">
        <v>100</v>
      </c>
      <c r="G76" s="64"/>
      <c r="H76" s="64">
        <f t="shared" si="0"/>
        <v>100</v>
      </c>
    </row>
    <row r="77" spans="1:8" x14ac:dyDescent="0.3">
      <c r="A77" s="61">
        <v>61</v>
      </c>
      <c r="B77" s="62">
        <v>45858</v>
      </c>
      <c r="C77" s="61" t="s">
        <v>163</v>
      </c>
      <c r="D77" s="61" t="s">
        <v>165</v>
      </c>
      <c r="E77" s="61" t="s">
        <v>94</v>
      </c>
      <c r="F77" s="64">
        <v>100</v>
      </c>
      <c r="G77" s="64"/>
      <c r="H77" s="64">
        <f t="shared" si="0"/>
        <v>100</v>
      </c>
    </row>
    <row r="78" spans="1:8" x14ac:dyDescent="0.3">
      <c r="A78" s="61">
        <v>62</v>
      </c>
      <c r="B78" s="62">
        <v>45863</v>
      </c>
      <c r="C78" s="61" t="s">
        <v>164</v>
      </c>
      <c r="D78" s="61" t="s">
        <v>165</v>
      </c>
      <c r="E78" s="61" t="s">
        <v>94</v>
      </c>
      <c r="F78" s="64">
        <v>100</v>
      </c>
      <c r="G78" s="64"/>
      <c r="H78" s="64">
        <f t="shared" si="0"/>
        <v>100</v>
      </c>
    </row>
    <row r="79" spans="1:8" x14ac:dyDescent="0.3">
      <c r="A79" s="61">
        <v>63</v>
      </c>
      <c r="B79" s="62">
        <v>45864</v>
      </c>
      <c r="C79" s="61" t="s">
        <v>166</v>
      </c>
      <c r="D79" s="61" t="s">
        <v>165</v>
      </c>
      <c r="E79" s="61" t="s">
        <v>94</v>
      </c>
      <c r="F79" s="64">
        <v>100</v>
      </c>
      <c r="G79" s="64"/>
      <c r="H79" s="64">
        <f t="shared" si="0"/>
        <v>100</v>
      </c>
    </row>
    <row r="80" spans="1:8" x14ac:dyDescent="0.3">
      <c r="A80" s="61">
        <v>64</v>
      </c>
      <c r="B80" s="62">
        <v>45865</v>
      </c>
      <c r="C80" s="61" t="s">
        <v>167</v>
      </c>
      <c r="D80" s="61" t="s">
        <v>165</v>
      </c>
      <c r="E80" s="61" t="s">
        <v>94</v>
      </c>
      <c r="F80" s="64">
        <v>100</v>
      </c>
      <c r="G80" s="64"/>
      <c r="H80" s="64">
        <f t="shared" si="0"/>
        <v>100</v>
      </c>
    </row>
    <row r="81" spans="1:8" x14ac:dyDescent="0.3">
      <c r="A81" s="61">
        <v>65</v>
      </c>
      <c r="B81" s="62">
        <v>45866</v>
      </c>
      <c r="C81" s="61" t="s">
        <v>168</v>
      </c>
      <c r="D81" s="61" t="s">
        <v>165</v>
      </c>
      <c r="E81" s="61" t="s">
        <v>94</v>
      </c>
      <c r="F81" s="64">
        <v>100</v>
      </c>
      <c r="G81" s="64"/>
      <c r="H81" s="64">
        <f t="shared" si="0"/>
        <v>100</v>
      </c>
    </row>
    <row r="82" spans="1:8" x14ac:dyDescent="0.3">
      <c r="A82" s="61">
        <v>66</v>
      </c>
      <c r="B82" s="62">
        <v>45867</v>
      </c>
      <c r="C82" s="61" t="s">
        <v>169</v>
      </c>
      <c r="D82" s="61" t="s">
        <v>165</v>
      </c>
      <c r="E82" s="61" t="s">
        <v>94</v>
      </c>
      <c r="F82" s="64">
        <v>100</v>
      </c>
      <c r="G82" s="64"/>
      <c r="H82" s="64">
        <f t="shared" ref="H82:H145" si="1">+F82-G82</f>
        <v>100</v>
      </c>
    </row>
    <row r="83" spans="1:8" x14ac:dyDescent="0.3">
      <c r="A83" s="61">
        <v>67</v>
      </c>
      <c r="B83" s="62">
        <v>45868</v>
      </c>
      <c r="C83" s="61" t="s">
        <v>170</v>
      </c>
      <c r="D83" s="61" t="s">
        <v>165</v>
      </c>
      <c r="E83" s="61" t="s">
        <v>94</v>
      </c>
      <c r="F83" s="64">
        <v>100</v>
      </c>
      <c r="G83" s="64"/>
      <c r="H83" s="64">
        <f t="shared" si="1"/>
        <v>100</v>
      </c>
    </row>
    <row r="84" spans="1:8" x14ac:dyDescent="0.3">
      <c r="A84" s="61">
        <v>68</v>
      </c>
      <c r="B84" s="62">
        <v>45869</v>
      </c>
      <c r="C84" s="61" t="s">
        <v>171</v>
      </c>
      <c r="D84" s="61" t="s">
        <v>165</v>
      </c>
      <c r="E84" s="61" t="s">
        <v>94</v>
      </c>
      <c r="F84" s="64">
        <v>100</v>
      </c>
      <c r="G84" s="64"/>
      <c r="H84" s="64">
        <f t="shared" si="1"/>
        <v>100</v>
      </c>
    </row>
    <row r="85" spans="1:8" x14ac:dyDescent="0.3">
      <c r="A85" s="61">
        <v>69</v>
      </c>
      <c r="B85" s="65" t="s">
        <v>242</v>
      </c>
      <c r="C85" s="66" t="s">
        <v>249</v>
      </c>
      <c r="D85" s="17" t="s">
        <v>190</v>
      </c>
      <c r="E85" s="61" t="s">
        <v>109</v>
      </c>
      <c r="F85" s="47">
        <v>500</v>
      </c>
      <c r="G85" s="64">
        <v>0</v>
      </c>
      <c r="H85" s="64">
        <f t="shared" si="1"/>
        <v>500</v>
      </c>
    </row>
    <row r="86" spans="1:8" x14ac:dyDescent="0.3">
      <c r="A86" s="61">
        <v>70</v>
      </c>
      <c r="B86" s="65" t="s">
        <v>243</v>
      </c>
      <c r="C86" s="66" t="s">
        <v>250</v>
      </c>
      <c r="D86" s="13" t="s">
        <v>191</v>
      </c>
      <c r="E86" s="61" t="s">
        <v>110</v>
      </c>
      <c r="F86" s="48">
        <v>400</v>
      </c>
      <c r="G86" s="64">
        <v>0</v>
      </c>
      <c r="H86" s="64">
        <f t="shared" si="1"/>
        <v>400</v>
      </c>
    </row>
    <row r="87" spans="1:8" x14ac:dyDescent="0.3">
      <c r="A87" s="61">
        <v>71</v>
      </c>
      <c r="B87" s="65" t="s">
        <v>244</v>
      </c>
      <c r="C87" s="66" t="s">
        <v>251</v>
      </c>
      <c r="D87" s="13" t="s">
        <v>192</v>
      </c>
      <c r="E87" s="61" t="s">
        <v>111</v>
      </c>
      <c r="F87" s="47">
        <v>450</v>
      </c>
      <c r="G87" s="64">
        <v>0</v>
      </c>
      <c r="H87" s="64">
        <f t="shared" si="1"/>
        <v>450</v>
      </c>
    </row>
    <row r="88" spans="1:8" x14ac:dyDescent="0.3">
      <c r="A88" s="61">
        <v>72</v>
      </c>
      <c r="B88" s="65" t="s">
        <v>245</v>
      </c>
      <c r="C88" s="66" t="s">
        <v>252</v>
      </c>
      <c r="D88" s="13" t="s">
        <v>73</v>
      </c>
      <c r="E88" s="61" t="s">
        <v>112</v>
      </c>
      <c r="F88" s="47">
        <v>200</v>
      </c>
      <c r="G88" s="64">
        <v>0</v>
      </c>
      <c r="H88" s="64">
        <f t="shared" si="1"/>
        <v>200</v>
      </c>
    </row>
    <row r="89" spans="1:8" x14ac:dyDescent="0.3">
      <c r="A89" s="61">
        <v>73</v>
      </c>
      <c r="B89" s="65" t="s">
        <v>246</v>
      </c>
      <c r="C89" s="66" t="s">
        <v>253</v>
      </c>
      <c r="D89" s="13" t="s">
        <v>74</v>
      </c>
      <c r="E89" s="61" t="s">
        <v>113</v>
      </c>
      <c r="F89" s="47">
        <v>200</v>
      </c>
      <c r="G89" s="64">
        <v>0</v>
      </c>
      <c r="H89" s="64">
        <f t="shared" si="1"/>
        <v>200</v>
      </c>
    </row>
    <row r="90" spans="1:8" x14ac:dyDescent="0.3">
      <c r="A90" s="61">
        <v>74</v>
      </c>
      <c r="B90" s="65" t="s">
        <v>247</v>
      </c>
      <c r="C90" s="66" t="s">
        <v>254</v>
      </c>
      <c r="D90" s="17" t="s">
        <v>72</v>
      </c>
      <c r="E90" s="61" t="s">
        <v>114</v>
      </c>
      <c r="F90" s="67">
        <v>250</v>
      </c>
      <c r="G90" s="64">
        <v>0</v>
      </c>
      <c r="H90" s="64">
        <f t="shared" si="1"/>
        <v>250</v>
      </c>
    </row>
    <row r="91" spans="1:8" x14ac:dyDescent="0.3">
      <c r="A91" s="61">
        <v>75</v>
      </c>
      <c r="B91" s="65" t="s">
        <v>248</v>
      </c>
      <c r="C91" s="66" t="s">
        <v>255</v>
      </c>
      <c r="D91" s="17" t="s">
        <v>75</v>
      </c>
      <c r="E91" s="61" t="s">
        <v>115</v>
      </c>
      <c r="F91" s="67">
        <v>70</v>
      </c>
      <c r="G91" s="64">
        <v>0</v>
      </c>
      <c r="H91" s="64">
        <f t="shared" si="1"/>
        <v>70</v>
      </c>
    </row>
    <row r="92" spans="1:8" x14ac:dyDescent="0.3">
      <c r="A92" s="61">
        <v>76</v>
      </c>
      <c r="B92" s="62">
        <v>45870</v>
      </c>
      <c r="C92" s="61" t="s">
        <v>172</v>
      </c>
      <c r="D92" s="61" t="s">
        <v>165</v>
      </c>
      <c r="E92" s="61" t="s">
        <v>94</v>
      </c>
      <c r="F92" s="64">
        <v>100</v>
      </c>
      <c r="G92" s="64"/>
      <c r="H92" s="64">
        <f t="shared" si="1"/>
        <v>100</v>
      </c>
    </row>
    <row r="93" spans="1:8" x14ac:dyDescent="0.3">
      <c r="A93" s="61">
        <v>77</v>
      </c>
      <c r="B93" s="62">
        <v>45871</v>
      </c>
      <c r="C93" s="61" t="s">
        <v>173</v>
      </c>
      <c r="D93" s="61" t="s">
        <v>165</v>
      </c>
      <c r="E93" s="61" t="s">
        <v>94</v>
      </c>
      <c r="F93" s="64">
        <v>100</v>
      </c>
      <c r="G93" s="64"/>
      <c r="H93" s="64">
        <f t="shared" si="1"/>
        <v>100</v>
      </c>
    </row>
    <row r="94" spans="1:8" x14ac:dyDescent="0.3">
      <c r="A94" s="61">
        <v>78</v>
      </c>
      <c r="B94" s="62">
        <v>45872</v>
      </c>
      <c r="C94" s="61" t="s">
        <v>174</v>
      </c>
      <c r="D94" s="61" t="s">
        <v>165</v>
      </c>
      <c r="E94" s="61" t="s">
        <v>94</v>
      </c>
      <c r="F94" s="64">
        <v>100</v>
      </c>
      <c r="G94" s="64"/>
      <c r="H94" s="64">
        <f t="shared" si="1"/>
        <v>100</v>
      </c>
    </row>
    <row r="95" spans="1:8" x14ac:dyDescent="0.3">
      <c r="A95" s="61">
        <v>79</v>
      </c>
      <c r="B95" s="62">
        <v>45873</v>
      </c>
      <c r="C95" s="61" t="s">
        <v>175</v>
      </c>
      <c r="D95" s="61" t="s">
        <v>165</v>
      </c>
      <c r="E95" s="61" t="s">
        <v>94</v>
      </c>
      <c r="F95" s="64">
        <v>100</v>
      </c>
      <c r="G95" s="64"/>
      <c r="H95" s="64">
        <f t="shared" si="1"/>
        <v>100</v>
      </c>
    </row>
    <row r="96" spans="1:8" x14ac:dyDescent="0.3">
      <c r="A96" s="61">
        <v>80</v>
      </c>
      <c r="B96" s="62">
        <v>45874</v>
      </c>
      <c r="C96" s="61" t="s">
        <v>176</v>
      </c>
      <c r="D96" s="61" t="s">
        <v>165</v>
      </c>
      <c r="E96" s="61" t="s">
        <v>94</v>
      </c>
      <c r="F96" s="64">
        <v>100</v>
      </c>
      <c r="G96" s="64"/>
      <c r="H96" s="64">
        <f t="shared" si="1"/>
        <v>100</v>
      </c>
    </row>
    <row r="97" spans="1:8" x14ac:dyDescent="0.3">
      <c r="A97" s="61">
        <v>81</v>
      </c>
      <c r="B97" s="62">
        <v>45875</v>
      </c>
      <c r="C97" s="61" t="s">
        <v>177</v>
      </c>
      <c r="D97" s="61" t="s">
        <v>165</v>
      </c>
      <c r="E97" s="61" t="s">
        <v>94</v>
      </c>
      <c r="F97" s="64">
        <v>100</v>
      </c>
      <c r="G97" s="64"/>
      <c r="H97" s="64">
        <f t="shared" si="1"/>
        <v>100</v>
      </c>
    </row>
    <row r="98" spans="1:8" x14ac:dyDescent="0.3">
      <c r="A98" s="61">
        <v>82</v>
      </c>
      <c r="B98" s="62">
        <v>45876</v>
      </c>
      <c r="C98" s="61" t="s">
        <v>178</v>
      </c>
      <c r="D98" s="61" t="s">
        <v>182</v>
      </c>
      <c r="E98" s="61" t="s">
        <v>95</v>
      </c>
      <c r="F98" s="64">
        <v>270</v>
      </c>
      <c r="G98" s="64"/>
      <c r="H98" s="64">
        <f t="shared" si="1"/>
        <v>270</v>
      </c>
    </row>
    <row r="99" spans="1:8" x14ac:dyDescent="0.3">
      <c r="A99" s="61">
        <v>83</v>
      </c>
      <c r="B99" s="62">
        <v>45877</v>
      </c>
      <c r="C99" s="61" t="s">
        <v>179</v>
      </c>
      <c r="D99" s="61" t="s">
        <v>182</v>
      </c>
      <c r="E99" s="61" t="s">
        <v>95</v>
      </c>
      <c r="F99" s="64">
        <v>270</v>
      </c>
      <c r="G99" s="64"/>
      <c r="H99" s="64">
        <f t="shared" si="1"/>
        <v>270</v>
      </c>
    </row>
    <row r="100" spans="1:8" x14ac:dyDescent="0.3">
      <c r="A100" s="61">
        <v>84</v>
      </c>
      <c r="B100" s="62">
        <v>45878</v>
      </c>
      <c r="C100" s="61" t="s">
        <v>180</v>
      </c>
      <c r="D100" s="61" t="s">
        <v>182</v>
      </c>
      <c r="E100" s="61" t="s">
        <v>95</v>
      </c>
      <c r="F100" s="64">
        <v>270</v>
      </c>
      <c r="G100" s="64"/>
      <c r="H100" s="64">
        <f t="shared" si="1"/>
        <v>270</v>
      </c>
    </row>
    <row r="101" spans="1:8" x14ac:dyDescent="0.3">
      <c r="A101" s="61">
        <v>85</v>
      </c>
      <c r="B101" s="62">
        <v>45879</v>
      </c>
      <c r="C101" s="61" t="s">
        <v>181</v>
      </c>
      <c r="D101" s="61" t="s">
        <v>182</v>
      </c>
      <c r="E101" s="61" t="s">
        <v>95</v>
      </c>
      <c r="F101" s="64">
        <v>270</v>
      </c>
      <c r="G101" s="64"/>
      <c r="H101" s="64">
        <f t="shared" si="1"/>
        <v>270</v>
      </c>
    </row>
    <row r="102" spans="1:8" ht="14" x14ac:dyDescent="0.3">
      <c r="A102" s="61">
        <v>86</v>
      </c>
      <c r="B102" s="62">
        <v>45880</v>
      </c>
      <c r="C102" s="13" t="s">
        <v>54</v>
      </c>
      <c r="D102" s="61" t="s">
        <v>183</v>
      </c>
      <c r="E102" s="61" t="s">
        <v>97</v>
      </c>
      <c r="F102" s="49">
        <v>2000</v>
      </c>
      <c r="G102" s="64"/>
      <c r="H102" s="64">
        <f t="shared" si="1"/>
        <v>2000</v>
      </c>
    </row>
    <row r="103" spans="1:8" ht="14" x14ac:dyDescent="0.3">
      <c r="A103" s="61">
        <v>87</v>
      </c>
      <c r="B103" s="62">
        <v>45881</v>
      </c>
      <c r="C103" s="66" t="s">
        <v>188</v>
      </c>
      <c r="D103" s="13" t="s">
        <v>55</v>
      </c>
      <c r="E103" s="61" t="s">
        <v>98</v>
      </c>
      <c r="F103" s="49">
        <v>200</v>
      </c>
      <c r="G103" s="64"/>
      <c r="H103" s="64">
        <f t="shared" si="1"/>
        <v>200</v>
      </c>
    </row>
    <row r="104" spans="1:8" ht="14" x14ac:dyDescent="0.3">
      <c r="A104" s="61">
        <v>88</v>
      </c>
      <c r="B104" s="62">
        <v>45884</v>
      </c>
      <c r="C104" s="66" t="s">
        <v>189</v>
      </c>
      <c r="D104" s="13" t="s">
        <v>56</v>
      </c>
      <c r="E104" s="61" t="s">
        <v>99</v>
      </c>
      <c r="F104" s="49">
        <v>70</v>
      </c>
      <c r="G104" s="64"/>
      <c r="H104" s="64">
        <f t="shared" si="1"/>
        <v>70</v>
      </c>
    </row>
    <row r="105" spans="1:8" ht="14" x14ac:dyDescent="0.3">
      <c r="A105" s="61">
        <v>89</v>
      </c>
      <c r="B105" s="62">
        <v>45889</v>
      </c>
      <c r="C105" s="66" t="s">
        <v>184</v>
      </c>
      <c r="D105" s="13" t="s">
        <v>57</v>
      </c>
      <c r="E105" s="61" t="s">
        <v>100</v>
      </c>
      <c r="F105" s="49">
        <v>130</v>
      </c>
      <c r="G105" s="64"/>
      <c r="H105" s="64">
        <f t="shared" si="1"/>
        <v>130</v>
      </c>
    </row>
    <row r="106" spans="1:8" ht="14" x14ac:dyDescent="0.3">
      <c r="A106" s="61">
        <v>90</v>
      </c>
      <c r="B106" s="62">
        <v>45890</v>
      </c>
      <c r="C106" s="66" t="s">
        <v>185</v>
      </c>
      <c r="D106" s="13" t="s">
        <v>59</v>
      </c>
      <c r="E106" s="61" t="s">
        <v>101</v>
      </c>
      <c r="F106" s="49">
        <v>500</v>
      </c>
      <c r="G106" s="64"/>
      <c r="H106" s="64">
        <f t="shared" si="1"/>
        <v>500</v>
      </c>
    </row>
    <row r="107" spans="1:8" ht="14" x14ac:dyDescent="0.3">
      <c r="A107" s="61">
        <v>91</v>
      </c>
      <c r="B107" s="62">
        <v>45891</v>
      </c>
      <c r="C107" s="66" t="s">
        <v>186</v>
      </c>
      <c r="D107" s="13" t="s">
        <v>60</v>
      </c>
      <c r="E107" s="61" t="s">
        <v>102</v>
      </c>
      <c r="F107" s="49">
        <v>210</v>
      </c>
      <c r="G107" s="64"/>
      <c r="H107" s="64">
        <f t="shared" si="1"/>
        <v>210</v>
      </c>
    </row>
    <row r="108" spans="1:8" ht="14" x14ac:dyDescent="0.3">
      <c r="A108" s="61">
        <v>92</v>
      </c>
      <c r="B108" s="62">
        <v>45892</v>
      </c>
      <c r="C108" s="66" t="s">
        <v>187</v>
      </c>
      <c r="D108" s="13" t="s">
        <v>58</v>
      </c>
      <c r="E108" s="61" t="s">
        <v>103</v>
      </c>
      <c r="F108" s="49">
        <v>390</v>
      </c>
      <c r="G108" s="64"/>
      <c r="H108" s="64">
        <f t="shared" si="1"/>
        <v>390</v>
      </c>
    </row>
    <row r="109" spans="1:8" x14ac:dyDescent="0.3">
      <c r="A109" s="61">
        <v>93</v>
      </c>
      <c r="B109" s="65" t="s">
        <v>263</v>
      </c>
      <c r="C109" s="66" t="s">
        <v>256</v>
      </c>
      <c r="D109" s="17" t="s">
        <v>190</v>
      </c>
      <c r="E109" s="61" t="s">
        <v>109</v>
      </c>
      <c r="F109" s="47">
        <v>500</v>
      </c>
      <c r="G109" s="64">
        <v>0</v>
      </c>
      <c r="H109" s="64">
        <f t="shared" si="1"/>
        <v>500</v>
      </c>
    </row>
    <row r="110" spans="1:8" x14ac:dyDescent="0.3">
      <c r="A110" s="61">
        <v>94</v>
      </c>
      <c r="B110" s="65" t="s">
        <v>263</v>
      </c>
      <c r="C110" s="66" t="s">
        <v>257</v>
      </c>
      <c r="D110" s="13" t="s">
        <v>191</v>
      </c>
      <c r="E110" s="61" t="s">
        <v>110</v>
      </c>
      <c r="F110" s="48">
        <v>400</v>
      </c>
      <c r="G110" s="64">
        <v>0</v>
      </c>
      <c r="H110" s="64">
        <f t="shared" si="1"/>
        <v>400</v>
      </c>
    </row>
    <row r="111" spans="1:8" x14ac:dyDescent="0.3">
      <c r="A111" s="61">
        <v>95</v>
      </c>
      <c r="B111" s="65" t="s">
        <v>263</v>
      </c>
      <c r="C111" s="66" t="s">
        <v>258</v>
      </c>
      <c r="D111" s="13" t="s">
        <v>192</v>
      </c>
      <c r="E111" s="61" t="s">
        <v>111</v>
      </c>
      <c r="F111" s="47">
        <v>450</v>
      </c>
      <c r="G111" s="64">
        <v>0</v>
      </c>
      <c r="H111" s="64">
        <f t="shared" si="1"/>
        <v>450</v>
      </c>
    </row>
    <row r="112" spans="1:8" x14ac:dyDescent="0.3">
      <c r="A112" s="61">
        <v>96</v>
      </c>
      <c r="B112" s="65" t="s">
        <v>263</v>
      </c>
      <c r="C112" s="66" t="s">
        <v>259</v>
      </c>
      <c r="D112" s="13" t="s">
        <v>73</v>
      </c>
      <c r="E112" s="61" t="s">
        <v>112</v>
      </c>
      <c r="F112" s="47">
        <v>200</v>
      </c>
      <c r="G112" s="64">
        <v>0</v>
      </c>
      <c r="H112" s="64">
        <f t="shared" si="1"/>
        <v>200</v>
      </c>
    </row>
    <row r="113" spans="1:8" x14ac:dyDescent="0.3">
      <c r="A113" s="61">
        <v>97</v>
      </c>
      <c r="B113" s="65" t="s">
        <v>263</v>
      </c>
      <c r="C113" s="66" t="s">
        <v>260</v>
      </c>
      <c r="D113" s="13" t="s">
        <v>74</v>
      </c>
      <c r="E113" s="61" t="s">
        <v>113</v>
      </c>
      <c r="F113" s="47">
        <v>200</v>
      </c>
      <c r="G113" s="64">
        <v>0</v>
      </c>
      <c r="H113" s="64">
        <f t="shared" si="1"/>
        <v>200</v>
      </c>
    </row>
    <row r="114" spans="1:8" x14ac:dyDescent="0.3">
      <c r="A114" s="61">
        <v>98</v>
      </c>
      <c r="B114" s="65" t="s">
        <v>263</v>
      </c>
      <c r="C114" s="66" t="s">
        <v>261</v>
      </c>
      <c r="D114" s="17" t="s">
        <v>72</v>
      </c>
      <c r="E114" s="61" t="s">
        <v>114</v>
      </c>
      <c r="F114" s="67">
        <v>250</v>
      </c>
      <c r="G114" s="64">
        <v>0</v>
      </c>
      <c r="H114" s="64">
        <f t="shared" si="1"/>
        <v>250</v>
      </c>
    </row>
    <row r="115" spans="1:8" x14ac:dyDescent="0.3">
      <c r="A115" s="61">
        <v>99</v>
      </c>
      <c r="B115" s="65" t="s">
        <v>263</v>
      </c>
      <c r="C115" s="66" t="s">
        <v>262</v>
      </c>
      <c r="D115" s="17" t="s">
        <v>75</v>
      </c>
      <c r="E115" s="61" t="s">
        <v>115</v>
      </c>
      <c r="F115" s="67">
        <v>70</v>
      </c>
      <c r="G115" s="64">
        <v>0</v>
      </c>
      <c r="H115" s="64">
        <f t="shared" si="1"/>
        <v>70</v>
      </c>
    </row>
    <row r="116" spans="1:8" x14ac:dyDescent="0.3">
      <c r="A116" s="61">
        <v>100</v>
      </c>
      <c r="B116" s="65" t="s">
        <v>271</v>
      </c>
      <c r="C116" s="66" t="s">
        <v>264</v>
      </c>
      <c r="D116" s="17" t="s">
        <v>190</v>
      </c>
      <c r="E116" s="61" t="s">
        <v>109</v>
      </c>
      <c r="F116" s="47">
        <v>500</v>
      </c>
      <c r="G116" s="64">
        <v>0</v>
      </c>
      <c r="H116" s="64">
        <f t="shared" si="1"/>
        <v>500</v>
      </c>
    </row>
    <row r="117" spans="1:8" x14ac:dyDescent="0.3">
      <c r="A117" s="61">
        <v>101</v>
      </c>
      <c r="B117" s="65" t="s">
        <v>271</v>
      </c>
      <c r="C117" s="66" t="s">
        <v>265</v>
      </c>
      <c r="D117" s="13" t="s">
        <v>191</v>
      </c>
      <c r="E117" s="61" t="s">
        <v>110</v>
      </c>
      <c r="F117" s="48">
        <v>400</v>
      </c>
      <c r="G117" s="64">
        <v>0</v>
      </c>
      <c r="H117" s="64">
        <f t="shared" si="1"/>
        <v>400</v>
      </c>
    </row>
    <row r="118" spans="1:8" x14ac:dyDescent="0.3">
      <c r="A118" s="61">
        <v>102</v>
      </c>
      <c r="B118" s="65" t="s">
        <v>271</v>
      </c>
      <c r="C118" s="66" t="s">
        <v>266</v>
      </c>
      <c r="D118" s="13" t="s">
        <v>192</v>
      </c>
      <c r="E118" s="61" t="s">
        <v>111</v>
      </c>
      <c r="F118" s="47">
        <v>450</v>
      </c>
      <c r="G118" s="64">
        <v>0</v>
      </c>
      <c r="H118" s="64">
        <f t="shared" si="1"/>
        <v>450</v>
      </c>
    </row>
    <row r="119" spans="1:8" x14ac:dyDescent="0.3">
      <c r="A119" s="61">
        <v>103</v>
      </c>
      <c r="B119" s="65" t="s">
        <v>271</v>
      </c>
      <c r="C119" s="66" t="s">
        <v>267</v>
      </c>
      <c r="D119" s="13" t="s">
        <v>294</v>
      </c>
      <c r="E119" s="61" t="s">
        <v>112</v>
      </c>
      <c r="F119" s="47">
        <v>2200</v>
      </c>
      <c r="G119" s="64">
        <v>0</v>
      </c>
      <c r="H119" s="64">
        <f t="shared" si="1"/>
        <v>2200</v>
      </c>
    </row>
    <row r="120" spans="1:8" x14ac:dyDescent="0.3">
      <c r="A120" s="61">
        <v>104</v>
      </c>
      <c r="B120" s="65" t="s">
        <v>271</v>
      </c>
      <c r="C120" s="66" t="s">
        <v>268</v>
      </c>
      <c r="D120" s="13" t="s">
        <v>74</v>
      </c>
      <c r="E120" s="61" t="s">
        <v>113</v>
      </c>
      <c r="F120" s="47">
        <v>200</v>
      </c>
      <c r="G120" s="64">
        <v>0</v>
      </c>
      <c r="H120" s="64">
        <f t="shared" si="1"/>
        <v>200</v>
      </c>
    </row>
    <row r="121" spans="1:8" x14ac:dyDescent="0.3">
      <c r="A121" s="61">
        <v>105</v>
      </c>
      <c r="B121" s="65" t="s">
        <v>271</v>
      </c>
      <c r="C121" s="66" t="s">
        <v>269</v>
      </c>
      <c r="D121" s="17" t="s">
        <v>72</v>
      </c>
      <c r="E121" s="61" t="s">
        <v>114</v>
      </c>
      <c r="F121" s="67">
        <v>250</v>
      </c>
      <c r="G121" s="64">
        <v>0</v>
      </c>
      <c r="H121" s="64">
        <f t="shared" si="1"/>
        <v>250</v>
      </c>
    </row>
    <row r="122" spans="1:8" x14ac:dyDescent="0.3">
      <c r="A122" s="61">
        <v>106</v>
      </c>
      <c r="B122" s="65" t="s">
        <v>271</v>
      </c>
      <c r="C122" s="66" t="s">
        <v>270</v>
      </c>
      <c r="D122" s="17" t="s">
        <v>75</v>
      </c>
      <c r="E122" s="61" t="s">
        <v>115</v>
      </c>
      <c r="F122" s="67">
        <v>70</v>
      </c>
      <c r="G122" s="64">
        <v>0</v>
      </c>
      <c r="H122" s="64">
        <f t="shared" si="1"/>
        <v>70</v>
      </c>
    </row>
    <row r="123" spans="1:8" ht="14" x14ac:dyDescent="0.3">
      <c r="A123" s="61">
        <v>107</v>
      </c>
      <c r="B123" s="62">
        <v>45567</v>
      </c>
      <c r="C123" s="61" t="s">
        <v>272</v>
      </c>
      <c r="D123" s="17" t="s">
        <v>63</v>
      </c>
      <c r="E123" s="61" t="s">
        <v>105</v>
      </c>
      <c r="F123" s="49">
        <v>1000</v>
      </c>
      <c r="G123" s="64">
        <v>0</v>
      </c>
      <c r="H123" s="64">
        <f t="shared" si="1"/>
        <v>1000</v>
      </c>
    </row>
    <row r="124" spans="1:8" x14ac:dyDescent="0.3">
      <c r="A124" s="61">
        <v>108</v>
      </c>
      <c r="B124" s="65">
        <v>45595</v>
      </c>
      <c r="C124" s="66" t="s">
        <v>264</v>
      </c>
      <c r="D124" s="17" t="s">
        <v>190</v>
      </c>
      <c r="E124" s="61" t="s">
        <v>109</v>
      </c>
      <c r="F124" s="47">
        <v>500</v>
      </c>
      <c r="G124" s="64">
        <v>0</v>
      </c>
      <c r="H124" s="64">
        <f t="shared" si="1"/>
        <v>500</v>
      </c>
    </row>
    <row r="125" spans="1:8" x14ac:dyDescent="0.3">
      <c r="A125" s="61">
        <v>109</v>
      </c>
      <c r="B125" s="65" t="s">
        <v>277</v>
      </c>
      <c r="C125" s="66" t="s">
        <v>265</v>
      </c>
      <c r="D125" s="13" t="s">
        <v>191</v>
      </c>
      <c r="E125" s="61" t="s">
        <v>110</v>
      </c>
      <c r="F125" s="48">
        <v>400</v>
      </c>
      <c r="G125" s="64">
        <v>0</v>
      </c>
      <c r="H125" s="64">
        <f t="shared" si="1"/>
        <v>400</v>
      </c>
    </row>
    <row r="126" spans="1:8" x14ac:dyDescent="0.3">
      <c r="A126" s="61">
        <v>110</v>
      </c>
      <c r="B126" s="65">
        <v>45595</v>
      </c>
      <c r="C126" s="66" t="s">
        <v>266</v>
      </c>
      <c r="D126" s="13" t="s">
        <v>192</v>
      </c>
      <c r="E126" s="61" t="s">
        <v>111</v>
      </c>
      <c r="F126" s="47">
        <v>450</v>
      </c>
      <c r="G126" s="64">
        <v>0</v>
      </c>
      <c r="H126" s="64">
        <f t="shared" si="1"/>
        <v>450</v>
      </c>
    </row>
    <row r="127" spans="1:8" x14ac:dyDescent="0.3">
      <c r="A127" s="61">
        <v>111</v>
      </c>
      <c r="B127" s="65">
        <v>45595</v>
      </c>
      <c r="C127" s="66" t="s">
        <v>267</v>
      </c>
      <c r="D127" s="13" t="s">
        <v>294</v>
      </c>
      <c r="E127" s="61" t="s">
        <v>112</v>
      </c>
      <c r="F127" s="47">
        <v>200</v>
      </c>
      <c r="G127" s="64">
        <v>0</v>
      </c>
      <c r="H127" s="64">
        <f t="shared" si="1"/>
        <v>200</v>
      </c>
    </row>
    <row r="128" spans="1:8" x14ac:dyDescent="0.3">
      <c r="A128" s="61">
        <v>112</v>
      </c>
      <c r="B128" s="65">
        <v>45595</v>
      </c>
      <c r="C128" s="66" t="s">
        <v>268</v>
      </c>
      <c r="D128" s="13" t="s">
        <v>74</v>
      </c>
      <c r="E128" s="61" t="s">
        <v>113</v>
      </c>
      <c r="F128" s="47">
        <v>3000</v>
      </c>
      <c r="G128" s="64">
        <v>0</v>
      </c>
      <c r="H128" s="64">
        <f t="shared" si="1"/>
        <v>3000</v>
      </c>
    </row>
    <row r="129" spans="1:8" x14ac:dyDescent="0.3">
      <c r="A129" s="61">
        <v>113</v>
      </c>
      <c r="B129" s="65">
        <v>45595</v>
      </c>
      <c r="C129" s="66" t="s">
        <v>269</v>
      </c>
      <c r="D129" s="17" t="s">
        <v>72</v>
      </c>
      <c r="E129" s="61" t="s">
        <v>114</v>
      </c>
      <c r="F129" s="67">
        <v>250</v>
      </c>
      <c r="G129" s="64">
        <v>0</v>
      </c>
      <c r="H129" s="64">
        <f t="shared" si="1"/>
        <v>250</v>
      </c>
    </row>
    <row r="130" spans="1:8" x14ac:dyDescent="0.3">
      <c r="A130" s="61">
        <v>114</v>
      </c>
      <c r="B130" s="65">
        <v>45595</v>
      </c>
      <c r="C130" s="66" t="s">
        <v>270</v>
      </c>
      <c r="D130" s="17" t="s">
        <v>75</v>
      </c>
      <c r="E130" s="61" t="s">
        <v>115</v>
      </c>
      <c r="F130" s="67">
        <v>70</v>
      </c>
      <c r="G130" s="64">
        <v>0</v>
      </c>
      <c r="H130" s="64">
        <f t="shared" si="1"/>
        <v>70</v>
      </c>
    </row>
    <row r="131" spans="1:8" ht="14" x14ac:dyDescent="0.3">
      <c r="A131" s="61">
        <v>115</v>
      </c>
      <c r="B131" s="62">
        <v>45607</v>
      </c>
      <c r="C131" s="61" t="s">
        <v>273</v>
      </c>
      <c r="D131" s="17" t="s">
        <v>64</v>
      </c>
      <c r="E131" s="61" t="s">
        <v>105</v>
      </c>
      <c r="F131" s="49">
        <v>2000</v>
      </c>
      <c r="G131" s="64">
        <v>0</v>
      </c>
      <c r="H131" s="64">
        <f t="shared" si="1"/>
        <v>2000</v>
      </c>
    </row>
    <row r="132" spans="1:8" x14ac:dyDescent="0.3">
      <c r="A132" s="61">
        <v>116</v>
      </c>
      <c r="B132" s="65" t="s">
        <v>276</v>
      </c>
      <c r="C132" s="66" t="s">
        <v>264</v>
      </c>
      <c r="D132" s="17" t="s">
        <v>190</v>
      </c>
      <c r="E132" s="61" t="s">
        <v>109</v>
      </c>
      <c r="F132" s="47">
        <v>500</v>
      </c>
      <c r="G132" s="64">
        <v>0</v>
      </c>
      <c r="H132" s="64">
        <f t="shared" si="1"/>
        <v>500</v>
      </c>
    </row>
    <row r="133" spans="1:8" x14ac:dyDescent="0.3">
      <c r="A133" s="61">
        <v>117</v>
      </c>
      <c r="B133" s="65" t="s">
        <v>276</v>
      </c>
      <c r="C133" s="66" t="s">
        <v>265</v>
      </c>
      <c r="D133" s="13" t="s">
        <v>191</v>
      </c>
      <c r="E133" s="61" t="s">
        <v>110</v>
      </c>
      <c r="F133" s="48">
        <v>400</v>
      </c>
      <c r="G133" s="64">
        <v>0</v>
      </c>
      <c r="H133" s="64">
        <f t="shared" si="1"/>
        <v>400</v>
      </c>
    </row>
    <row r="134" spans="1:8" x14ac:dyDescent="0.3">
      <c r="A134" s="61">
        <v>118</v>
      </c>
      <c r="B134" s="65" t="s">
        <v>276</v>
      </c>
      <c r="C134" s="66" t="s">
        <v>266</v>
      </c>
      <c r="D134" s="13" t="s">
        <v>192</v>
      </c>
      <c r="E134" s="61" t="s">
        <v>111</v>
      </c>
      <c r="F134" s="47">
        <v>450</v>
      </c>
      <c r="G134" s="64">
        <v>0</v>
      </c>
      <c r="H134" s="64">
        <f t="shared" si="1"/>
        <v>450</v>
      </c>
    </row>
    <row r="135" spans="1:8" x14ac:dyDescent="0.3">
      <c r="A135" s="61">
        <v>119</v>
      </c>
      <c r="B135" s="65" t="s">
        <v>276</v>
      </c>
      <c r="C135" s="66" t="s">
        <v>267</v>
      </c>
      <c r="D135" s="13" t="s">
        <v>294</v>
      </c>
      <c r="E135" s="61" t="s">
        <v>112</v>
      </c>
      <c r="F135" s="47">
        <v>200</v>
      </c>
      <c r="G135" s="64">
        <v>0</v>
      </c>
      <c r="H135" s="64">
        <f t="shared" si="1"/>
        <v>200</v>
      </c>
    </row>
    <row r="136" spans="1:8" x14ac:dyDescent="0.3">
      <c r="A136" s="61">
        <v>120</v>
      </c>
      <c r="B136" s="65" t="s">
        <v>276</v>
      </c>
      <c r="C136" s="66" t="s">
        <v>268</v>
      </c>
      <c r="D136" s="13" t="s">
        <v>74</v>
      </c>
      <c r="E136" s="61" t="s">
        <v>113</v>
      </c>
      <c r="F136" s="47">
        <v>200</v>
      </c>
      <c r="G136" s="64">
        <v>0</v>
      </c>
      <c r="H136" s="64">
        <f t="shared" si="1"/>
        <v>200</v>
      </c>
    </row>
    <row r="137" spans="1:8" x14ac:dyDescent="0.3">
      <c r="A137" s="61">
        <v>121</v>
      </c>
      <c r="B137" s="65" t="s">
        <v>276</v>
      </c>
      <c r="C137" s="66" t="s">
        <v>269</v>
      </c>
      <c r="D137" s="17" t="s">
        <v>72</v>
      </c>
      <c r="E137" s="61" t="s">
        <v>114</v>
      </c>
      <c r="F137" s="67">
        <v>250</v>
      </c>
      <c r="G137" s="64">
        <v>0</v>
      </c>
      <c r="H137" s="64">
        <f t="shared" si="1"/>
        <v>250</v>
      </c>
    </row>
    <row r="138" spans="1:8" x14ac:dyDescent="0.3">
      <c r="A138" s="61">
        <v>122</v>
      </c>
      <c r="B138" s="65" t="s">
        <v>276</v>
      </c>
      <c r="C138" s="66" t="s">
        <v>270</v>
      </c>
      <c r="D138" s="17" t="s">
        <v>75</v>
      </c>
      <c r="E138" s="61" t="s">
        <v>115</v>
      </c>
      <c r="F138" s="67">
        <v>70</v>
      </c>
      <c r="G138" s="64">
        <v>0</v>
      </c>
      <c r="H138" s="64">
        <f t="shared" si="1"/>
        <v>70</v>
      </c>
    </row>
    <row r="139" spans="1:8" ht="14" x14ac:dyDescent="0.3">
      <c r="A139" s="61">
        <v>123</v>
      </c>
      <c r="B139" s="62">
        <v>45655</v>
      </c>
      <c r="C139" s="61" t="s">
        <v>274</v>
      </c>
      <c r="D139" s="17" t="s">
        <v>65</v>
      </c>
      <c r="E139" s="61" t="s">
        <v>107</v>
      </c>
      <c r="F139" s="49">
        <v>1000</v>
      </c>
      <c r="G139" s="64">
        <v>0</v>
      </c>
      <c r="H139" s="64">
        <f t="shared" si="1"/>
        <v>1000</v>
      </c>
    </row>
    <row r="140" spans="1:8" x14ac:dyDescent="0.3">
      <c r="A140" s="61">
        <v>124</v>
      </c>
      <c r="B140" s="65" t="s">
        <v>275</v>
      </c>
      <c r="C140" s="66" t="s">
        <v>264</v>
      </c>
      <c r="D140" s="17" t="s">
        <v>190</v>
      </c>
      <c r="E140" s="61" t="s">
        <v>109</v>
      </c>
      <c r="F140" s="47">
        <v>500</v>
      </c>
      <c r="G140" s="64">
        <v>0</v>
      </c>
      <c r="H140" s="64">
        <f t="shared" si="1"/>
        <v>500</v>
      </c>
    </row>
    <row r="141" spans="1:8" x14ac:dyDescent="0.3">
      <c r="A141" s="61">
        <v>125</v>
      </c>
      <c r="B141" s="65" t="s">
        <v>275</v>
      </c>
      <c r="C141" s="66" t="s">
        <v>265</v>
      </c>
      <c r="D141" s="13" t="s">
        <v>191</v>
      </c>
      <c r="E141" s="61" t="s">
        <v>110</v>
      </c>
      <c r="F141" s="48">
        <v>400</v>
      </c>
      <c r="G141" s="64">
        <v>0</v>
      </c>
      <c r="H141" s="64">
        <f t="shared" si="1"/>
        <v>400</v>
      </c>
    </row>
    <row r="142" spans="1:8" x14ac:dyDescent="0.3">
      <c r="A142" s="61">
        <v>126</v>
      </c>
      <c r="B142" s="65" t="s">
        <v>275</v>
      </c>
      <c r="C142" s="66" t="s">
        <v>266</v>
      </c>
      <c r="D142" s="13" t="s">
        <v>192</v>
      </c>
      <c r="E142" s="61" t="s">
        <v>111</v>
      </c>
      <c r="F142" s="47">
        <v>450</v>
      </c>
      <c r="G142" s="64">
        <v>0</v>
      </c>
      <c r="H142" s="64">
        <f t="shared" si="1"/>
        <v>450</v>
      </c>
    </row>
    <row r="143" spans="1:8" x14ac:dyDescent="0.3">
      <c r="A143" s="61">
        <v>127</v>
      </c>
      <c r="B143" s="65" t="s">
        <v>275</v>
      </c>
      <c r="C143" s="66" t="s">
        <v>267</v>
      </c>
      <c r="D143" s="13" t="s">
        <v>294</v>
      </c>
      <c r="E143" s="61" t="s">
        <v>112</v>
      </c>
      <c r="F143" s="47">
        <v>200</v>
      </c>
      <c r="G143" s="64">
        <v>0</v>
      </c>
      <c r="H143" s="64">
        <f t="shared" si="1"/>
        <v>200</v>
      </c>
    </row>
    <row r="144" spans="1:8" x14ac:dyDescent="0.3">
      <c r="A144" s="61">
        <v>128</v>
      </c>
      <c r="B144" s="65" t="s">
        <v>275</v>
      </c>
      <c r="C144" s="66" t="s">
        <v>268</v>
      </c>
      <c r="D144" s="13" t="s">
        <v>74</v>
      </c>
      <c r="E144" s="61" t="s">
        <v>113</v>
      </c>
      <c r="F144" s="47">
        <v>200</v>
      </c>
      <c r="G144" s="64">
        <v>0</v>
      </c>
      <c r="H144" s="64">
        <f t="shared" si="1"/>
        <v>200</v>
      </c>
    </row>
    <row r="145" spans="1:8" x14ac:dyDescent="0.3">
      <c r="A145" s="68">
        <v>129</v>
      </c>
      <c r="B145" s="65" t="s">
        <v>275</v>
      </c>
      <c r="C145" s="66" t="s">
        <v>269</v>
      </c>
      <c r="D145" s="50" t="s">
        <v>72</v>
      </c>
      <c r="E145" s="68" t="s">
        <v>114</v>
      </c>
      <c r="F145" s="69">
        <v>250</v>
      </c>
      <c r="G145" s="70">
        <v>0</v>
      </c>
      <c r="H145" s="64">
        <f t="shared" si="1"/>
        <v>250</v>
      </c>
    </row>
    <row r="146" spans="1:8" x14ac:dyDescent="0.3">
      <c r="A146" s="61">
        <v>130</v>
      </c>
      <c r="B146" s="62" t="s">
        <v>275</v>
      </c>
      <c r="C146" s="71" t="s">
        <v>270</v>
      </c>
      <c r="D146" s="17" t="s">
        <v>75</v>
      </c>
      <c r="E146" s="61" t="s">
        <v>115</v>
      </c>
      <c r="F146" s="67">
        <v>70</v>
      </c>
      <c r="G146" s="64">
        <v>0</v>
      </c>
      <c r="H146" s="64">
        <f t="shared" ref="H146" si="2">+F146-G146</f>
        <v>70</v>
      </c>
    </row>
    <row r="147" spans="1:8" ht="27.75" customHeight="1" x14ac:dyDescent="0.3">
      <c r="A147" s="72" t="s">
        <v>279</v>
      </c>
      <c r="B147" s="73"/>
      <c r="C147" s="73"/>
      <c r="D147" s="74"/>
      <c r="E147" s="87"/>
      <c r="F147" s="75">
        <f>+SUM(F17:F146)</f>
        <v>71000</v>
      </c>
      <c r="G147" s="75">
        <f t="shared" ref="G147:H147" si="3">+SUM(G17:G146)</f>
        <v>0</v>
      </c>
      <c r="H147" s="75">
        <f t="shared" si="3"/>
        <v>71000</v>
      </c>
    </row>
    <row r="148" spans="1:8" x14ac:dyDescent="0.3">
      <c r="F148" s="59" t="s">
        <v>278</v>
      </c>
    </row>
  </sheetData>
  <mergeCells count="1">
    <mergeCell ref="A147:D147"/>
  </mergeCells>
  <pageMargins left="0.7" right="0.7" top="0.75" bottom="0.75" header="0.3" footer="0.3"/>
  <pageSetup paperSize="9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'SUIVI BUDGETAIRE'!$A$21:$A$61</xm:f>
          </x14:formula1>
          <xm:sqref>E17:E146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C5:C29"/>
  <sheetViews>
    <sheetView workbookViewId="0">
      <selection activeCell="Q23" sqref="Q23"/>
    </sheetView>
  </sheetViews>
  <sheetFormatPr baseColWidth="10" defaultColWidth="9.1796875" defaultRowHeight="12.5" x14ac:dyDescent="0.25"/>
  <sheetData>
    <row r="5" spans="3:3" x14ac:dyDescent="0.25">
      <c r="C5" t="s">
        <v>0</v>
      </c>
    </row>
    <row r="6" spans="3:3" x14ac:dyDescent="0.25">
      <c r="C6" t="s">
        <v>1</v>
      </c>
    </row>
    <row r="7" spans="3:3" x14ac:dyDescent="0.25">
      <c r="C7" t="s">
        <v>2</v>
      </c>
    </row>
    <row r="8" spans="3:3" x14ac:dyDescent="0.25">
      <c r="C8" t="s">
        <v>3</v>
      </c>
    </row>
    <row r="9" spans="3:3" x14ac:dyDescent="0.25">
      <c r="C9" t="s">
        <v>4</v>
      </c>
    </row>
    <row r="10" spans="3:3" x14ac:dyDescent="0.25">
      <c r="C10" t="s">
        <v>5</v>
      </c>
    </row>
    <row r="11" spans="3:3" x14ac:dyDescent="0.25">
      <c r="C11" t="s">
        <v>6</v>
      </c>
    </row>
    <row r="12" spans="3:3" x14ac:dyDescent="0.25">
      <c r="C12" t="s">
        <v>15</v>
      </c>
    </row>
    <row r="13" spans="3:3" x14ac:dyDescent="0.25">
      <c r="C13" t="s">
        <v>16</v>
      </c>
    </row>
    <row r="14" spans="3:3" x14ac:dyDescent="0.25">
      <c r="C14" t="s">
        <v>17</v>
      </c>
    </row>
    <row r="15" spans="3:3" x14ac:dyDescent="0.25">
      <c r="C15" t="s">
        <v>18</v>
      </c>
    </row>
    <row r="16" spans="3:3" x14ac:dyDescent="0.25">
      <c r="C16" t="s">
        <v>19</v>
      </c>
    </row>
    <row r="17" spans="3:3" x14ac:dyDescent="0.25">
      <c r="C17" t="s">
        <v>20</v>
      </c>
    </row>
    <row r="18" spans="3:3" x14ac:dyDescent="0.25">
      <c r="C18" t="s">
        <v>21</v>
      </c>
    </row>
    <row r="19" spans="3:3" x14ac:dyDescent="0.25">
      <c r="C19" t="s">
        <v>22</v>
      </c>
    </row>
    <row r="20" spans="3:3" x14ac:dyDescent="0.25">
      <c r="C20" t="s">
        <v>23</v>
      </c>
    </row>
    <row r="21" spans="3:3" x14ac:dyDescent="0.25">
      <c r="C21" t="s">
        <v>24</v>
      </c>
    </row>
    <row r="22" spans="3:3" x14ac:dyDescent="0.25">
      <c r="C22" t="s">
        <v>25</v>
      </c>
    </row>
    <row r="23" spans="3:3" x14ac:dyDescent="0.25">
      <c r="C23" t="s">
        <v>26</v>
      </c>
    </row>
    <row r="24" spans="3:3" x14ac:dyDescent="0.25">
      <c r="C24" t="s">
        <v>27</v>
      </c>
    </row>
    <row r="25" spans="3:3" x14ac:dyDescent="0.25">
      <c r="C25" t="s">
        <v>28</v>
      </c>
    </row>
    <row r="26" spans="3:3" x14ac:dyDescent="0.25">
      <c r="C26" t="s">
        <v>29</v>
      </c>
    </row>
    <row r="27" spans="3:3" x14ac:dyDescent="0.25">
      <c r="C27" t="s">
        <v>30</v>
      </c>
    </row>
    <row r="28" spans="3:3" x14ac:dyDescent="0.25">
      <c r="C28" t="s">
        <v>31</v>
      </c>
    </row>
    <row r="29" spans="3:3" x14ac:dyDescent="0.25">
      <c r="C29" t="s">
        <v>32</v>
      </c>
    </row>
  </sheetData>
  <sheetProtection algorithmName="SHA-512" hashValue="HwZHVMe4Yy2PBldvNxcHOlwQ9eqERpWGuv+Ti9WHDbGGS7h+goN+ZlJf/vwfVLSGnY1pNByFj+tkX79CJ9xwrw==" saltValue="lR1E6NupkGKlvG0pfOIne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2450122231D40AB9E4C3263B06659" ma:contentTypeVersion="17" ma:contentTypeDescription="Create a new document." ma:contentTypeScope="" ma:versionID="4183ecdcb35c8bc596e3f9e7e0d902d5">
  <xsd:schema xmlns:xsd="http://www.w3.org/2001/XMLSchema" xmlns:xs="http://www.w3.org/2001/XMLSchema" xmlns:p="http://schemas.microsoft.com/office/2006/metadata/properties" xmlns:ns2="4b203225-38d4-4aa1-8790-0f3509740143" xmlns:ns3="6be219e2-aa30-4f36-a41e-a8bded636715" targetNamespace="http://schemas.microsoft.com/office/2006/metadata/properties" ma:root="true" ma:fieldsID="f67d3ef37421ecce7c1d6311e2cddc8c" ns2:_="" ns3:_="">
    <xsd:import namespace="4b203225-38d4-4aa1-8790-0f3509740143"/>
    <xsd:import namespace="6be219e2-aa30-4f36-a41e-a8bded636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03225-38d4-4aa1-8790-0f35097401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acc4dc2-1d7d-4ba2-9bc5-748c4ad50a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219e2-aa30-4f36-a41e-a8bded636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668f145-65ac-44b8-a64b-1c05100bc0aa}" ma:internalName="TaxCatchAll" ma:showField="CatchAllData" ma:web="6be219e2-aa30-4f36-a41e-a8bded6367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203225-38d4-4aa1-8790-0f3509740143">
      <Terms xmlns="http://schemas.microsoft.com/office/infopath/2007/PartnerControls"/>
    </lcf76f155ced4ddcb4097134ff3c332f>
    <TaxCatchAll xmlns="6be219e2-aa30-4f36-a41e-a8bded636715" xsi:nil="true"/>
  </documentManagement>
</p:properties>
</file>

<file path=customXml/itemProps1.xml><?xml version="1.0" encoding="utf-8"?>
<ds:datastoreItem xmlns:ds="http://schemas.openxmlformats.org/officeDocument/2006/customXml" ds:itemID="{7695AE66-C45A-4B1D-B581-69ECF75BCC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16B15-AB6A-4AC6-BD99-AC1FB0449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03225-38d4-4aa1-8790-0f3509740143"/>
    <ds:schemaRef ds:uri="6be219e2-aa30-4f36-a41e-a8bded636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6B3102-1FA6-4754-9804-8B96B3315ADA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be219e2-aa30-4f36-a41e-a8bded636715"/>
    <ds:schemaRef ds:uri="4b203225-38d4-4aa1-8790-0f3509740143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BUDGET</vt:lpstr>
      <vt:lpstr>SUIVI BUDGETAIRE</vt:lpstr>
      <vt:lpstr>JOURNAL DE TRANSACTION</vt:lpstr>
      <vt:lpstr>Master Data</vt:lpstr>
      <vt:lpstr>Activities</vt:lpstr>
    </vt:vector>
  </TitlesOfParts>
  <Manager/>
  <Company>WFP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hquser</dc:creator>
  <cp:keywords/>
  <dc:description/>
  <cp:lastModifiedBy>aaa</cp:lastModifiedBy>
  <cp:revision/>
  <dcterms:created xsi:type="dcterms:W3CDTF">2009-06-19T11:46:38Z</dcterms:created>
  <dcterms:modified xsi:type="dcterms:W3CDTF">2026-01-20T10:42:45Z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0x010100CA52450122231D40AB9E4C3263B06659</vt:lpwstr>
  </property>
  <property fmtid="{D5CDD505-2E9C-101B-9397-08002B2CF9AE}" pid="3" name="_dlc_DocIdItemGuid">
    <vt:lpwstr>410918c0-51a7-461e-9a81-56835b82ebad</vt:lpwstr>
  </property>
  <property fmtid="{D5CDD505-2E9C-101B-9397-08002B2CF9AE}" pid="4" name="MediaServiceImageTags">
    <vt:lpwstr/>
  </property>
</Properties>
</file>